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57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Характеристика!$A$11:$AA$108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V17" i="4"/>
  <c r="V12" i="4" s="1"/>
  <c r="Z30" i="4"/>
  <c r="Z12" i="4" l="1"/>
  <c r="Z17" i="4"/>
</calcChain>
</file>

<file path=xl/sharedStrings.xml><?xml version="1.0" encoding="utf-8"?>
<sst xmlns="http://schemas.openxmlformats.org/spreadsheetml/2006/main" count="626" uniqueCount="178">
  <si>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</si>
  <si>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</si>
  <si>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</si>
  <si>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</si>
  <si>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</si>
  <si>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</si>
  <si>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</si>
  <si>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</si>
  <si>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</si>
  <si>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</si>
  <si>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</si>
  <si>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</si>
  <si>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</si>
  <si>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</si>
  <si>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</si>
  <si>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</si>
  <si>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</si>
  <si>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</si>
  <si>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</si>
  <si>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</si>
  <si>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</si>
  <si>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</si>
  <si>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</si>
  <si>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</si>
  <si>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</si>
  <si>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</si>
  <si>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</si>
  <si>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</si>
  <si>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</si>
  <si>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</si>
  <si>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</si>
  <si>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</si>
  <si>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</si>
  <si>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</si>
  <si>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</si>
  <si>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</si>
  <si>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</si>
  <si>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</si>
  <si>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</si>
  <si>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</si>
  <si>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</si>
  <si>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</si>
  <si>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</si>
  <si>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</si>
  <si>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</si>
  <si>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</si>
  <si>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</si>
  <si>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</si>
  <si>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</si>
  <si>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</si>
  <si>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</si>
  <si>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</si>
  <si>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</si>
  <si>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</si>
  <si>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</si>
  <si>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</si>
  <si>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</si>
  <si>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</si>
  <si>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</si>
  <si>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</si>
  <si>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</si>
  <si>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</si>
  <si>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</si>
  <si>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</si>
  <si>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</si>
  <si>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</si>
  <si>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</si>
  <si>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</si>
  <si>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</si>
  <si>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</si>
  <si>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</si>
  <si>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</si>
  <si>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</si>
  <si>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</si>
  <si>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</si>
  <si>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</si>
  <si>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</si>
  <si>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</si>
  <si>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</si>
  <si>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</si>
  <si>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</si>
  <si>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</si>
  <si>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</si>
  <si>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</si>
  <si>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</si>
  <si>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</si>
  <si>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</si>
  <si>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</si>
  <si>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</si>
  <si>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</si>
  <si>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</si>
  <si>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</si>
  <si>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</si>
  <si>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</si>
  <si>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</si>
  <si>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</si>
  <si>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</si>
  <si>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</si>
  <si>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</si>
  <si>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</si>
  <si>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</si>
  <si>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</si>
  <si>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</si>
  <si>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</si>
  <si>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</si>
  <si>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</si>
  <si>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</si>
  <si>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</si>
  <si>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</si>
  <si>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</si>
  <si>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</si>
  <si>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</si>
  <si>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</si>
  <si>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</si>
  <si>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</si>
  <si>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</si>
  <si>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</si>
  <si>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</si>
  <si>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</si>
  <si>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</si>
  <si>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</si>
  <si>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</si>
  <si>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</si>
  <si>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</si>
  <si>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</si>
  <si>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</si>
  <si>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</si>
  <si>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</si>
  <si>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</si>
  <si>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</si>
  <si>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</si>
  <si>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</si>
  <si>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</si>
  <si>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</si>
  <si>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</si>
  <si>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</si>
  <si>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</si>
  <si>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</si>
  <si>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</si>
  <si>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</si>
  <si>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</si>
  <si>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</si>
  <si>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</si>
  <si>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</si>
  <si>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</si>
  <si>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</si>
  <si>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</si>
  <si>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</si>
  <si>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</si>
  <si>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</si>
  <si>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</si>
  <si>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</si>
  <si>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</si>
  <si>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</si>
  <si>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</si>
  <si>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</si>
  <si>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</si>
  <si>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</si>
  <si>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</si>
  <si>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</si>
  <si>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</si>
  <si>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</si>
  <si>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</si>
  <si>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</si>
  <si>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</si>
  <si>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</si>
  <si>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</si>
  <si>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</si>
  <si>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</si>
  <si>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</si>
  <si>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</si>
  <si>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</si>
  <si>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</si>
  <si>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"Управление муниципальной собственностью" на 2015-2020 годы</t>
  </si>
  <si>
    <t>".</t>
  </si>
  <si>
    <t xml:space="preserve">       Приложение 3 к постановлению администрации города Твери</t>
  </si>
  <si>
    <t xml:space="preserve">Показатель 1  "Уровень исполнения плановых показателей по доходам от перечисления части прибыли, остающейся после  уплаты налогов и иных обязательных платежей муниципальных унитарных предприятий города Твери" </t>
  </si>
  <si>
    <t>от "28"декабря  2015 № 2479                                      "Приложение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</si>
</sst>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Fill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abSelected="1" view="pageBreakPreview" zoomScale="60" zoomScaleNormal="55" workbookViewId="0">
      <pane ySplit="11" topLeftCell="A102" activePane="bottomLeft" state="frozen"/>
      <selection pane="bottomLeft" activeCell="V2" sqref="V2:Z2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60" style="6" customWidth="1"/>
    <col min="19" max="19" width="12.140625" style="32" customWidth="1"/>
    <col min="20" max="25" width="10" style="29" bestFit="1" customWidth="1"/>
    <col min="26" max="26" width="12.7109375" style="29" customWidth="1"/>
    <col min="27" max="27" width="11.85546875" style="29" customWidth="1"/>
  </cols>
  <sheetData>
    <row r="1" spans="1:27" x14ac:dyDescent="0.25">
      <c r="T1" s="63" t="s">
        <v>175</v>
      </c>
      <c r="U1" s="63"/>
      <c r="V1" s="63"/>
      <c r="W1" s="63"/>
      <c r="X1" s="63"/>
      <c r="Y1" s="63"/>
      <c r="Z1" s="63"/>
      <c r="AA1" s="63"/>
    </row>
    <row r="2" spans="1:27" ht="35.25" customHeight="1" x14ac:dyDescent="0.25">
      <c r="T2" s="51"/>
      <c r="U2" s="51"/>
      <c r="V2" s="79" t="s">
        <v>177</v>
      </c>
      <c r="W2" s="79"/>
      <c r="X2" s="79"/>
      <c r="Y2" s="79"/>
      <c r="Z2" s="79"/>
      <c r="AA2" s="51"/>
    </row>
    <row r="3" spans="1:27" x14ac:dyDescent="0.25">
      <c r="R3" s="5" t="s">
        <v>0</v>
      </c>
    </row>
    <row r="4" spans="1:27" x14ac:dyDescent="0.25">
      <c r="R4" s="59" t="s">
        <v>173</v>
      </c>
    </row>
    <row r="5" spans="1:27" x14ac:dyDescent="0.25">
      <c r="F5" t="s">
        <v>126</v>
      </c>
    </row>
    <row r="6" spans="1:27" x14ac:dyDescent="0.25">
      <c r="A6" t="s">
        <v>1</v>
      </c>
    </row>
    <row r="7" spans="1:27" s="6" customFormat="1" x14ac:dyDescent="0.25">
      <c r="A7" s="6" t="s">
        <v>2</v>
      </c>
      <c r="S7" s="32"/>
      <c r="T7" s="29"/>
      <c r="U7" s="29"/>
      <c r="V7" s="29"/>
      <c r="W7" s="29"/>
      <c r="X7" s="29"/>
      <c r="Y7" s="29"/>
      <c r="Z7" s="29"/>
      <c r="AA7" s="29"/>
    </row>
    <row r="8" spans="1:27" s="6" customFormat="1" ht="15.75" customHeight="1" x14ac:dyDescent="0.25">
      <c r="A8" s="6" t="s">
        <v>3</v>
      </c>
      <c r="S8" s="32"/>
      <c r="T8" s="29"/>
      <c r="U8" s="29"/>
      <c r="V8" s="29"/>
      <c r="W8" s="29"/>
      <c r="X8" s="29"/>
      <c r="Y8" s="29"/>
      <c r="Z8" s="29"/>
      <c r="AA8" s="29"/>
    </row>
    <row r="9" spans="1:27" s="6" customFormat="1" ht="27.75" customHeight="1" x14ac:dyDescent="0.25">
      <c r="A9" s="64" t="s">
        <v>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  <c r="R9" s="67" t="s">
        <v>133</v>
      </c>
      <c r="S9" s="69" t="s">
        <v>5</v>
      </c>
      <c r="T9" s="71" t="s">
        <v>6</v>
      </c>
      <c r="U9" s="72"/>
      <c r="V9" s="72"/>
      <c r="W9" s="72"/>
      <c r="X9" s="72"/>
      <c r="Y9" s="73"/>
      <c r="Z9" s="74" t="s">
        <v>7</v>
      </c>
      <c r="AA9" s="75"/>
    </row>
    <row r="10" spans="1:27" s="6" customFormat="1" ht="40.5" customHeight="1" x14ac:dyDescent="0.25">
      <c r="A10" s="76" t="s">
        <v>8</v>
      </c>
      <c r="B10" s="77"/>
      <c r="C10" s="78"/>
      <c r="D10" s="76" t="s">
        <v>9</v>
      </c>
      <c r="E10" s="78"/>
      <c r="F10" s="76" t="s">
        <v>10</v>
      </c>
      <c r="G10" s="78"/>
      <c r="H10" s="76" t="s">
        <v>11</v>
      </c>
      <c r="I10" s="77"/>
      <c r="J10" s="77"/>
      <c r="K10" s="77"/>
      <c r="L10" s="77"/>
      <c r="M10" s="77"/>
      <c r="N10" s="77"/>
      <c r="O10" s="77"/>
      <c r="P10" s="77"/>
      <c r="Q10" s="78"/>
      <c r="R10" s="68"/>
      <c r="S10" s="70"/>
      <c r="T10" s="14" t="s">
        <v>12</v>
      </c>
      <c r="U10" s="14" t="s">
        <v>13</v>
      </c>
      <c r="V10" s="14" t="s">
        <v>14</v>
      </c>
      <c r="W10" s="14" t="s">
        <v>15</v>
      </c>
      <c r="X10" s="14" t="s">
        <v>16</v>
      </c>
      <c r="Y10" s="14" t="s">
        <v>127</v>
      </c>
      <c r="Z10" s="26" t="s">
        <v>17</v>
      </c>
      <c r="AA10" s="26" t="s">
        <v>18</v>
      </c>
    </row>
    <row r="11" spans="1:27" s="53" customFormat="1" ht="14.45" x14ac:dyDescent="0.3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  <c r="M11" s="7">
        <v>13</v>
      </c>
      <c r="N11" s="7">
        <v>14</v>
      </c>
      <c r="O11" s="7">
        <v>15</v>
      </c>
      <c r="P11" s="7">
        <v>16</v>
      </c>
      <c r="Q11" s="7">
        <v>17</v>
      </c>
      <c r="R11" s="7">
        <v>18</v>
      </c>
      <c r="S11" s="14">
        <v>19</v>
      </c>
      <c r="T11" s="30">
        <v>20</v>
      </c>
      <c r="U11" s="30">
        <v>21</v>
      </c>
      <c r="V11" s="30">
        <v>22</v>
      </c>
      <c r="W11" s="30">
        <v>23</v>
      </c>
      <c r="X11" s="30">
        <v>24</v>
      </c>
      <c r="Y11" s="30">
        <v>25</v>
      </c>
      <c r="Z11" s="30">
        <v>26</v>
      </c>
      <c r="AA11" s="30">
        <v>27</v>
      </c>
    </row>
    <row r="12" spans="1:27" s="6" customFormat="1" x14ac:dyDescent="0.25">
      <c r="A12" s="54">
        <v>0</v>
      </c>
      <c r="B12" s="54">
        <v>2</v>
      </c>
      <c r="C12" s="54">
        <v>0</v>
      </c>
      <c r="D12" s="54">
        <v>0</v>
      </c>
      <c r="E12" s="54">
        <v>1</v>
      </c>
      <c r="F12" s="54">
        <v>1</v>
      </c>
      <c r="G12" s="54">
        <v>3</v>
      </c>
      <c r="H12" s="54">
        <v>1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37" t="s">
        <v>19</v>
      </c>
      <c r="S12" s="14" t="s">
        <v>20</v>
      </c>
      <c r="T12" s="25">
        <v>15905.9</v>
      </c>
      <c r="U12" s="25">
        <f>U17+U81</f>
        <v>11000</v>
      </c>
      <c r="V12" s="25">
        <f>V17+V81</f>
        <v>12057</v>
      </c>
      <c r="W12" s="25">
        <f>W17+W81</f>
        <v>12057</v>
      </c>
      <c r="X12" s="25">
        <f>X17+X81</f>
        <v>12057</v>
      </c>
      <c r="Y12" s="25">
        <f>Y17+Y81</f>
        <v>12057</v>
      </c>
      <c r="Z12" s="25">
        <f>SUM(T12:Y12)</f>
        <v>75133.899999999994</v>
      </c>
      <c r="AA12" s="14">
        <v>2020</v>
      </c>
    </row>
    <row r="13" spans="1:27" s="6" customFormat="1" ht="60" customHeight="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38" t="s">
        <v>144</v>
      </c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6" customFormat="1" ht="60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36" t="s">
        <v>43</v>
      </c>
      <c r="S14" s="14" t="s">
        <v>22</v>
      </c>
      <c r="T14" s="14">
        <v>100</v>
      </c>
      <c r="U14" s="14">
        <v>100</v>
      </c>
      <c r="V14" s="14">
        <v>100</v>
      </c>
      <c r="W14" s="14">
        <v>100</v>
      </c>
      <c r="X14" s="14">
        <v>100</v>
      </c>
      <c r="Y14" s="14">
        <v>100</v>
      </c>
      <c r="Z14" s="14">
        <v>100</v>
      </c>
      <c r="AA14" s="14">
        <v>2020</v>
      </c>
    </row>
    <row r="15" spans="1:27" s="6" customFormat="1" ht="60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36" t="s">
        <v>45</v>
      </c>
      <c r="S15" s="14" t="s">
        <v>23</v>
      </c>
      <c r="T15" s="16">
        <f>T22+15</f>
        <v>50</v>
      </c>
      <c r="U15" s="16">
        <f>U22+15</f>
        <v>25</v>
      </c>
      <c r="V15" s="16">
        <f>V22+15</f>
        <v>15</v>
      </c>
      <c r="W15" s="16">
        <v>12</v>
      </c>
      <c r="X15" s="16">
        <v>10</v>
      </c>
      <c r="Y15" s="16">
        <v>10</v>
      </c>
      <c r="Z15" s="16">
        <f>SUM(T15:Y15)</f>
        <v>122</v>
      </c>
      <c r="AA15" s="14">
        <v>2020</v>
      </c>
    </row>
    <row r="16" spans="1:27" s="6" customFormat="1" ht="45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36" t="s">
        <v>140</v>
      </c>
      <c r="S16" s="14" t="s">
        <v>22</v>
      </c>
      <c r="T16" s="16">
        <v>94</v>
      </c>
      <c r="U16" s="16">
        <v>96</v>
      </c>
      <c r="V16" s="16">
        <v>98</v>
      </c>
      <c r="W16" s="16">
        <v>98</v>
      </c>
      <c r="X16" s="16">
        <v>98</v>
      </c>
      <c r="Y16" s="16">
        <v>99</v>
      </c>
      <c r="Z16" s="16">
        <v>99</v>
      </c>
      <c r="AA16" s="14">
        <v>2020</v>
      </c>
    </row>
    <row r="17" spans="1:27" s="6" customFormat="1" x14ac:dyDescent="0.25">
      <c r="A17" s="54">
        <v>0</v>
      </c>
      <c r="B17" s="54">
        <v>2</v>
      </c>
      <c r="C17" s="54">
        <v>0</v>
      </c>
      <c r="D17" s="54">
        <v>0</v>
      </c>
      <c r="E17" s="54">
        <v>1</v>
      </c>
      <c r="F17" s="54">
        <v>1</v>
      </c>
      <c r="G17" s="54">
        <v>3</v>
      </c>
      <c r="H17" s="54">
        <v>1</v>
      </c>
      <c r="I17" s="54">
        <v>0</v>
      </c>
      <c r="J17" s="54">
        <v>1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37" t="s">
        <v>21</v>
      </c>
      <c r="S17" s="14" t="s">
        <v>20</v>
      </c>
      <c r="T17" s="25">
        <v>12942.5</v>
      </c>
      <c r="U17" s="25">
        <f>U18+U30+U64</f>
        <v>6439.5</v>
      </c>
      <c r="V17" s="16">
        <f>V18+V30+V64</f>
        <v>10407</v>
      </c>
      <c r="W17" s="16">
        <f>W18+W30+W64</f>
        <v>10407</v>
      </c>
      <c r="X17" s="16">
        <f>X18+X30+X64</f>
        <v>10407</v>
      </c>
      <c r="Y17" s="16">
        <f>Y18+Y30+Y64</f>
        <v>10407</v>
      </c>
      <c r="Z17" s="25">
        <f>SUM(T17:Y17)</f>
        <v>61010</v>
      </c>
      <c r="AA17" s="14">
        <v>2020</v>
      </c>
    </row>
    <row r="18" spans="1:27" s="6" customFormat="1" ht="30" x14ac:dyDescent="0.25">
      <c r="A18" s="55">
        <v>0</v>
      </c>
      <c r="B18" s="55">
        <v>2</v>
      </c>
      <c r="C18" s="55">
        <v>0</v>
      </c>
      <c r="D18" s="55">
        <v>0</v>
      </c>
      <c r="E18" s="55">
        <v>1</v>
      </c>
      <c r="F18" s="55">
        <v>1</v>
      </c>
      <c r="G18" s="55">
        <v>3</v>
      </c>
      <c r="H18" s="55">
        <v>1</v>
      </c>
      <c r="I18" s="55">
        <v>0</v>
      </c>
      <c r="J18" s="55">
        <v>1</v>
      </c>
      <c r="K18" s="55">
        <v>0</v>
      </c>
      <c r="L18" s="55">
        <v>1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38" t="s">
        <v>46</v>
      </c>
      <c r="S18" s="14" t="s">
        <v>20</v>
      </c>
      <c r="T18" s="25">
        <v>0</v>
      </c>
      <c r="U18" s="25">
        <f t="shared" ref="U18:Y18" si="0">U27</f>
        <v>18</v>
      </c>
      <c r="V18" s="16">
        <f t="shared" si="0"/>
        <v>17</v>
      </c>
      <c r="W18" s="16">
        <f t="shared" si="0"/>
        <v>17</v>
      </c>
      <c r="X18" s="16">
        <f t="shared" si="0"/>
        <v>17</v>
      </c>
      <c r="Y18" s="16">
        <f t="shared" si="0"/>
        <v>17</v>
      </c>
      <c r="Z18" s="16">
        <f>SUM(T18:Y18)</f>
        <v>86</v>
      </c>
      <c r="AA18" s="14">
        <v>2020</v>
      </c>
    </row>
    <row r="19" spans="1:27" s="6" customFormat="1" ht="123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39" t="s">
        <v>47</v>
      </c>
      <c r="S19" s="14" t="s">
        <v>22</v>
      </c>
      <c r="T19" s="14">
        <v>100</v>
      </c>
      <c r="U19" s="14">
        <v>100</v>
      </c>
      <c r="V19" s="14">
        <v>100</v>
      </c>
      <c r="W19" s="14">
        <v>100</v>
      </c>
      <c r="X19" s="14">
        <v>100</v>
      </c>
      <c r="Y19" s="14">
        <v>100</v>
      </c>
      <c r="Z19" s="14">
        <v>100</v>
      </c>
      <c r="AA19" s="14">
        <v>2020</v>
      </c>
    </row>
    <row r="20" spans="1:27" s="6" customFormat="1" ht="30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6" t="s">
        <v>48</v>
      </c>
      <c r="S20" s="14" t="s">
        <v>137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2020</v>
      </c>
    </row>
    <row r="21" spans="1:27" s="6" customFormat="1" ht="45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6" t="s">
        <v>49</v>
      </c>
      <c r="S21" s="14" t="s">
        <v>22</v>
      </c>
      <c r="T21" s="14">
        <v>48</v>
      </c>
      <c r="U21" s="14">
        <v>46</v>
      </c>
      <c r="V21" s="14">
        <v>44</v>
      </c>
      <c r="W21" s="14">
        <v>44</v>
      </c>
      <c r="X21" s="14">
        <v>44</v>
      </c>
      <c r="Y21" s="14">
        <v>44</v>
      </c>
      <c r="Z21" s="14" t="s">
        <v>27</v>
      </c>
      <c r="AA21" s="14">
        <v>2020</v>
      </c>
    </row>
    <row r="22" spans="1:27" s="6" customFormat="1" ht="65.2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6" t="s">
        <v>50</v>
      </c>
      <c r="S22" s="14" t="s">
        <v>23</v>
      </c>
      <c r="T22" s="14">
        <v>35</v>
      </c>
      <c r="U22" s="14">
        <v>10</v>
      </c>
      <c r="V22" s="14">
        <v>0</v>
      </c>
      <c r="W22" s="14">
        <v>0</v>
      </c>
      <c r="X22" s="14">
        <v>0</v>
      </c>
      <c r="Y22" s="14">
        <v>0</v>
      </c>
      <c r="Z22" s="14">
        <f>SUM(T22:Y22)</f>
        <v>45</v>
      </c>
      <c r="AA22" s="28" t="s">
        <v>142</v>
      </c>
    </row>
    <row r="23" spans="1:27" s="6" customFormat="1" ht="45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9" t="s">
        <v>51</v>
      </c>
      <c r="S23" s="14" t="s">
        <v>137</v>
      </c>
      <c r="T23" s="14">
        <v>1</v>
      </c>
      <c r="U23" s="14">
        <v>1</v>
      </c>
      <c r="V23" s="14">
        <v>1</v>
      </c>
      <c r="W23" s="14">
        <v>1</v>
      </c>
      <c r="X23" s="14">
        <v>1</v>
      </c>
      <c r="Y23" s="14">
        <v>1</v>
      </c>
      <c r="Z23" s="14">
        <v>1</v>
      </c>
      <c r="AA23" s="14">
        <v>2020</v>
      </c>
    </row>
    <row r="24" spans="1:27" s="6" customFormat="1" ht="30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6" t="s">
        <v>52</v>
      </c>
      <c r="S24" s="14" t="s">
        <v>23</v>
      </c>
      <c r="T24" s="14">
        <v>2</v>
      </c>
      <c r="U24" s="14">
        <v>2</v>
      </c>
      <c r="V24" s="14">
        <v>2</v>
      </c>
      <c r="W24" s="14">
        <v>2</v>
      </c>
      <c r="X24" s="14">
        <v>2</v>
      </c>
      <c r="Y24" s="14">
        <v>2</v>
      </c>
      <c r="Z24" s="14">
        <f>SUM(T24:Y24)</f>
        <v>12</v>
      </c>
      <c r="AA24" s="14">
        <v>2020</v>
      </c>
    </row>
    <row r="25" spans="1:27" s="6" customFormat="1" ht="45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6" t="s">
        <v>129</v>
      </c>
      <c r="S25" s="14" t="s">
        <v>137</v>
      </c>
      <c r="T25" s="14">
        <v>1</v>
      </c>
      <c r="U25" s="14">
        <v>1</v>
      </c>
      <c r="V25" s="14">
        <v>1</v>
      </c>
      <c r="W25" s="14">
        <v>1</v>
      </c>
      <c r="X25" s="14">
        <v>1</v>
      </c>
      <c r="Y25" s="14">
        <v>1</v>
      </c>
      <c r="Z25" s="14">
        <v>1</v>
      </c>
      <c r="AA25" s="14">
        <v>2020</v>
      </c>
    </row>
    <row r="26" spans="1:27" s="6" customFormat="1" ht="30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6" t="s">
        <v>53</v>
      </c>
      <c r="S26" s="14" t="s">
        <v>23</v>
      </c>
      <c r="T26" s="14">
        <v>600</v>
      </c>
      <c r="U26" s="14">
        <v>700</v>
      </c>
      <c r="V26" s="14">
        <v>700</v>
      </c>
      <c r="W26" s="14">
        <v>600</v>
      </c>
      <c r="X26" s="14">
        <v>700</v>
      </c>
      <c r="Y26" s="14">
        <v>600</v>
      </c>
      <c r="Z26" s="16">
        <f>SUM(T26:Y26)</f>
        <v>3900</v>
      </c>
      <c r="AA26" s="14">
        <v>2020</v>
      </c>
    </row>
    <row r="27" spans="1:27" s="6" customFormat="1" ht="30" x14ac:dyDescent="0.25">
      <c r="A27" s="55">
        <v>0</v>
      </c>
      <c r="B27" s="55">
        <v>2</v>
      </c>
      <c r="C27" s="55">
        <v>0</v>
      </c>
      <c r="D27" s="55">
        <v>0</v>
      </c>
      <c r="E27" s="55">
        <v>1</v>
      </c>
      <c r="F27" s="55">
        <v>1</v>
      </c>
      <c r="G27" s="55">
        <v>3</v>
      </c>
      <c r="H27" s="55">
        <v>1</v>
      </c>
      <c r="I27" s="55">
        <v>0</v>
      </c>
      <c r="J27" s="55">
        <v>1</v>
      </c>
      <c r="K27" s="55">
        <v>0</v>
      </c>
      <c r="L27" s="55">
        <v>1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39" t="s">
        <v>130</v>
      </c>
      <c r="S27" s="14" t="s">
        <v>20</v>
      </c>
      <c r="T27" s="14">
        <v>0</v>
      </c>
      <c r="U27" s="56">
        <v>18</v>
      </c>
      <c r="V27" s="14">
        <v>17</v>
      </c>
      <c r="W27" s="14">
        <v>17</v>
      </c>
      <c r="X27" s="14">
        <v>17</v>
      </c>
      <c r="Y27" s="14">
        <v>17</v>
      </c>
      <c r="Z27" s="16">
        <f>SUM(T27:Y27)</f>
        <v>86</v>
      </c>
      <c r="AA27" s="14">
        <v>2020</v>
      </c>
    </row>
    <row r="28" spans="1:27" s="6" customFormat="1" ht="60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6" t="s">
        <v>54</v>
      </c>
      <c r="S28" s="4" t="s">
        <v>23</v>
      </c>
      <c r="T28" s="16">
        <v>5484</v>
      </c>
      <c r="U28" s="16">
        <v>3740</v>
      </c>
      <c r="V28" s="16">
        <v>5388</v>
      </c>
      <c r="W28" s="16">
        <v>2077</v>
      </c>
      <c r="X28" s="16">
        <v>5116</v>
      </c>
      <c r="Y28" s="16">
        <v>3740</v>
      </c>
      <c r="Z28" s="16">
        <f>SUM(T28:Y28)</f>
        <v>25545</v>
      </c>
      <c r="AA28" s="14">
        <v>2020</v>
      </c>
    </row>
    <row r="29" spans="1:27" s="29" customFormat="1" ht="3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39" t="s">
        <v>55</v>
      </c>
      <c r="S29" s="14" t="s">
        <v>23</v>
      </c>
      <c r="T29" s="14">
        <v>40</v>
      </c>
      <c r="U29" s="14">
        <v>36</v>
      </c>
      <c r="V29" s="14">
        <v>34</v>
      </c>
      <c r="W29" s="14">
        <v>34</v>
      </c>
      <c r="X29" s="14">
        <v>34</v>
      </c>
      <c r="Y29" s="14">
        <v>34</v>
      </c>
      <c r="Z29" s="14">
        <f>SUM(T29:Y29)</f>
        <v>212</v>
      </c>
      <c r="AA29" s="14">
        <v>2020</v>
      </c>
    </row>
    <row r="30" spans="1:27" s="6" customFormat="1" ht="45" x14ac:dyDescent="0.25">
      <c r="A30" s="54">
        <v>0</v>
      </c>
      <c r="B30" s="54">
        <v>2</v>
      </c>
      <c r="C30" s="54">
        <v>0</v>
      </c>
      <c r="D30" s="54">
        <v>0</v>
      </c>
      <c r="E30" s="54">
        <v>1</v>
      </c>
      <c r="F30" s="54">
        <v>1</v>
      </c>
      <c r="G30" s="54">
        <v>3</v>
      </c>
      <c r="H30" s="54">
        <v>1</v>
      </c>
      <c r="I30" s="54">
        <v>0</v>
      </c>
      <c r="J30" s="54">
        <v>1</v>
      </c>
      <c r="K30" s="54">
        <v>0</v>
      </c>
      <c r="L30" s="54">
        <v>2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37" t="s">
        <v>56</v>
      </c>
      <c r="S30" s="14" t="s">
        <v>20</v>
      </c>
      <c r="T30" s="25">
        <v>12757.5</v>
      </c>
      <c r="U30" s="25">
        <f t="shared" ref="U30:Y30" si="1">U33+U37+U40+U44+U52+U55</f>
        <v>6236.5</v>
      </c>
      <c r="V30" s="16">
        <f t="shared" si="1"/>
        <v>10205</v>
      </c>
      <c r="W30" s="16">
        <f t="shared" si="1"/>
        <v>10205</v>
      </c>
      <c r="X30" s="16">
        <f t="shared" si="1"/>
        <v>10205</v>
      </c>
      <c r="Y30" s="16">
        <f t="shared" si="1"/>
        <v>10205</v>
      </c>
      <c r="Z30" s="25">
        <f>SUM(T30:Y30)</f>
        <v>59814</v>
      </c>
      <c r="AA30" s="14">
        <v>2020</v>
      </c>
    </row>
    <row r="31" spans="1:27" s="6" customFormat="1" ht="66" customHeight="1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9" t="s">
        <v>57</v>
      </c>
      <c r="S31" s="14" t="s">
        <v>22</v>
      </c>
      <c r="T31" s="14">
        <v>100</v>
      </c>
      <c r="U31" s="14">
        <v>100</v>
      </c>
      <c r="V31" s="14">
        <v>100</v>
      </c>
      <c r="W31" s="14">
        <v>100</v>
      </c>
      <c r="X31" s="14">
        <v>100</v>
      </c>
      <c r="Y31" s="14">
        <v>100</v>
      </c>
      <c r="Z31" s="14">
        <v>100</v>
      </c>
      <c r="AA31" s="14">
        <v>2020</v>
      </c>
    </row>
    <row r="32" spans="1:27" s="6" customFormat="1" ht="90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39" t="s">
        <v>58</v>
      </c>
      <c r="S32" s="14" t="s">
        <v>22</v>
      </c>
      <c r="T32" s="14">
        <v>100</v>
      </c>
      <c r="U32" s="14">
        <v>100</v>
      </c>
      <c r="V32" s="14">
        <v>100</v>
      </c>
      <c r="W32" s="14">
        <v>100</v>
      </c>
      <c r="X32" s="14">
        <v>100</v>
      </c>
      <c r="Y32" s="14">
        <v>100</v>
      </c>
      <c r="Z32" s="14">
        <v>100</v>
      </c>
      <c r="AA32" s="14">
        <v>2020</v>
      </c>
    </row>
    <row r="33" spans="1:27" s="6" customFormat="1" ht="45" x14ac:dyDescent="0.25">
      <c r="A33" s="55">
        <v>0</v>
      </c>
      <c r="B33" s="55">
        <v>2</v>
      </c>
      <c r="C33" s="55">
        <v>0</v>
      </c>
      <c r="D33" s="55">
        <v>0</v>
      </c>
      <c r="E33" s="55">
        <v>1</v>
      </c>
      <c r="F33" s="55">
        <v>1</v>
      </c>
      <c r="G33" s="55">
        <v>3</v>
      </c>
      <c r="H33" s="55">
        <v>1</v>
      </c>
      <c r="I33" s="55">
        <v>0</v>
      </c>
      <c r="J33" s="55">
        <v>1</v>
      </c>
      <c r="K33" s="55">
        <v>0</v>
      </c>
      <c r="L33" s="55">
        <v>2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39" t="s">
        <v>59</v>
      </c>
      <c r="S33" s="14" t="s">
        <v>20</v>
      </c>
      <c r="T33" s="25">
        <v>4341</v>
      </c>
      <c r="U33" s="25">
        <v>3515</v>
      </c>
      <c r="V33" s="16">
        <v>4690</v>
      </c>
      <c r="W33" s="16">
        <v>4690</v>
      </c>
      <c r="X33" s="16">
        <v>4690</v>
      </c>
      <c r="Y33" s="16">
        <v>4690</v>
      </c>
      <c r="Z33" s="25">
        <f>SUM(T33:Y33)</f>
        <v>26616</v>
      </c>
      <c r="AA33" s="14">
        <v>2020</v>
      </c>
    </row>
    <row r="34" spans="1:27" s="6" customFormat="1" ht="30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36" t="s">
        <v>60</v>
      </c>
      <c r="S34" s="14" t="s">
        <v>23</v>
      </c>
      <c r="T34" s="16">
        <f>144</f>
        <v>144</v>
      </c>
      <c r="U34" s="16">
        <f>300+10</f>
        <v>310</v>
      </c>
      <c r="V34" s="16">
        <f>300+10</f>
        <v>310</v>
      </c>
      <c r="W34" s="16">
        <f>200+5</f>
        <v>205</v>
      </c>
      <c r="X34" s="16">
        <f>200+5</f>
        <v>205</v>
      </c>
      <c r="Y34" s="16">
        <f>200+5</f>
        <v>205</v>
      </c>
      <c r="Z34" s="16">
        <f>SUM(T34:Y34)</f>
        <v>1379</v>
      </c>
      <c r="AA34" s="14">
        <v>2020</v>
      </c>
    </row>
    <row r="35" spans="1:27" s="6" customFormat="1" ht="42" customHeight="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36" t="s">
        <v>61</v>
      </c>
      <c r="S35" s="14" t="s">
        <v>23</v>
      </c>
      <c r="T35" s="16">
        <f>72+343</f>
        <v>415</v>
      </c>
      <c r="U35" s="16">
        <v>395</v>
      </c>
      <c r="V35" s="16">
        <v>400</v>
      </c>
      <c r="W35" s="16">
        <v>400</v>
      </c>
      <c r="X35" s="16">
        <v>400</v>
      </c>
      <c r="Y35" s="16">
        <v>400</v>
      </c>
      <c r="Z35" s="16">
        <f>SUM(T35:Y35)</f>
        <v>2410</v>
      </c>
      <c r="AA35" s="14">
        <v>2020</v>
      </c>
    </row>
    <row r="36" spans="1:27" s="6" customFormat="1" ht="42.7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0" t="s">
        <v>62</v>
      </c>
      <c r="S36" s="14" t="s">
        <v>24</v>
      </c>
      <c r="T36" s="33">
        <v>332.65</v>
      </c>
      <c r="U36" s="33">
        <v>348.28</v>
      </c>
      <c r="V36" s="33">
        <v>363.26</v>
      </c>
      <c r="W36" s="33">
        <f>V36*1.05</f>
        <v>381.423</v>
      </c>
      <c r="X36" s="33">
        <f>W36*1.05</f>
        <v>400.49414999999999</v>
      </c>
      <c r="Y36" s="33">
        <f>X36*1.05</f>
        <v>420.51885750000002</v>
      </c>
      <c r="Z36" s="33">
        <f>Y36</f>
        <v>420.51885750000002</v>
      </c>
      <c r="AA36" s="14">
        <v>2020</v>
      </c>
    </row>
    <row r="37" spans="1:27" s="6" customFormat="1" ht="62.25" customHeight="1" x14ac:dyDescent="0.25">
      <c r="A37" s="54">
        <v>0</v>
      </c>
      <c r="B37" s="54">
        <v>2</v>
      </c>
      <c r="C37" s="54">
        <v>0</v>
      </c>
      <c r="D37" s="54">
        <v>0</v>
      </c>
      <c r="E37" s="54">
        <v>1</v>
      </c>
      <c r="F37" s="54">
        <v>1</v>
      </c>
      <c r="G37" s="54">
        <v>3</v>
      </c>
      <c r="H37" s="54">
        <v>1</v>
      </c>
      <c r="I37" s="54">
        <v>0</v>
      </c>
      <c r="J37" s="54">
        <v>1</v>
      </c>
      <c r="K37" s="54">
        <v>0</v>
      </c>
      <c r="L37" s="54">
        <v>2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39" t="s">
        <v>63</v>
      </c>
      <c r="S37" s="14" t="s">
        <v>20</v>
      </c>
      <c r="T37" s="25">
        <v>6497.5</v>
      </c>
      <c r="U37" s="25">
        <v>1887.4</v>
      </c>
      <c r="V37" s="16">
        <v>4601</v>
      </c>
      <c r="W37" s="16">
        <v>4601</v>
      </c>
      <c r="X37" s="16">
        <v>4601</v>
      </c>
      <c r="Y37" s="16">
        <v>4601</v>
      </c>
      <c r="Z37" s="49">
        <f>SUM(T37:Y37)</f>
        <v>26788.9</v>
      </c>
      <c r="AA37" s="14">
        <v>2020</v>
      </c>
    </row>
    <row r="38" spans="1:27" s="6" customFormat="1" ht="75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39" t="s">
        <v>64</v>
      </c>
      <c r="S38" s="4" t="s">
        <v>23</v>
      </c>
      <c r="T38" s="16">
        <v>610</v>
      </c>
      <c r="U38" s="16">
        <v>800</v>
      </c>
      <c r="V38" s="16">
        <v>600</v>
      </c>
      <c r="W38" s="16">
        <v>590</v>
      </c>
      <c r="X38" s="16">
        <v>580</v>
      </c>
      <c r="Y38" s="16">
        <v>580</v>
      </c>
      <c r="Z38" s="16">
        <f>SUM(T38:Y38)</f>
        <v>3760</v>
      </c>
      <c r="AA38" s="14">
        <v>2020</v>
      </c>
    </row>
    <row r="39" spans="1:27" s="6" customFormat="1" ht="64.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39" t="s">
        <v>65</v>
      </c>
      <c r="S39" s="4" t="s">
        <v>23</v>
      </c>
      <c r="T39" s="16">
        <v>99</v>
      </c>
      <c r="U39" s="16">
        <v>132</v>
      </c>
      <c r="V39" s="16">
        <v>110</v>
      </c>
      <c r="W39" s="16">
        <v>110</v>
      </c>
      <c r="X39" s="16">
        <v>110</v>
      </c>
      <c r="Y39" s="16">
        <v>110</v>
      </c>
      <c r="Z39" s="47">
        <f>SUM(T39:Y39)</f>
        <v>671</v>
      </c>
      <c r="AA39" s="14">
        <v>2020</v>
      </c>
    </row>
    <row r="40" spans="1:27" s="6" customFormat="1" ht="42" customHeight="1" x14ac:dyDescent="0.25">
      <c r="A40" s="55">
        <v>0</v>
      </c>
      <c r="B40" s="55">
        <v>2</v>
      </c>
      <c r="C40" s="55">
        <v>0</v>
      </c>
      <c r="D40" s="55">
        <v>0</v>
      </c>
      <c r="E40" s="55">
        <v>1</v>
      </c>
      <c r="F40" s="55">
        <v>1</v>
      </c>
      <c r="G40" s="55">
        <v>3</v>
      </c>
      <c r="H40" s="55">
        <v>1</v>
      </c>
      <c r="I40" s="55">
        <v>0</v>
      </c>
      <c r="J40" s="55">
        <v>1</v>
      </c>
      <c r="K40" s="55">
        <v>0</v>
      </c>
      <c r="L40" s="55">
        <v>2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39" t="s">
        <v>66</v>
      </c>
      <c r="S40" s="14" t="s">
        <v>20</v>
      </c>
      <c r="T40" s="25">
        <v>674</v>
      </c>
      <c r="U40" s="25">
        <v>50</v>
      </c>
      <c r="V40" s="16">
        <v>50</v>
      </c>
      <c r="W40" s="16">
        <v>50</v>
      </c>
      <c r="X40" s="16">
        <v>50</v>
      </c>
      <c r="Y40" s="16">
        <v>50</v>
      </c>
      <c r="Z40" s="16">
        <f>SUM(T40:Y40)</f>
        <v>924</v>
      </c>
      <c r="AA40" s="14">
        <v>2020</v>
      </c>
    </row>
    <row r="41" spans="1:27" s="6" customFormat="1" ht="30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36" t="s">
        <v>67</v>
      </c>
      <c r="S41" s="14" t="s">
        <v>23</v>
      </c>
      <c r="T41" s="14">
        <v>1</v>
      </c>
      <c r="U41" s="14">
        <v>1</v>
      </c>
      <c r="V41" s="14">
        <v>1</v>
      </c>
      <c r="W41" s="14">
        <v>1</v>
      </c>
      <c r="X41" s="14">
        <v>1</v>
      </c>
      <c r="Y41" s="14">
        <v>1</v>
      </c>
      <c r="Z41" s="16">
        <f>SUM(T41:Y41)</f>
        <v>6</v>
      </c>
      <c r="AA41" s="14">
        <v>2020</v>
      </c>
    </row>
    <row r="42" spans="1:27" s="6" customFormat="1" ht="45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36" t="s">
        <v>68</v>
      </c>
      <c r="S42" s="14" t="s">
        <v>137</v>
      </c>
      <c r="T42" s="14">
        <v>1</v>
      </c>
      <c r="U42" s="14">
        <v>1</v>
      </c>
      <c r="V42" s="14">
        <v>1</v>
      </c>
      <c r="W42" s="14">
        <v>1</v>
      </c>
      <c r="X42" s="14">
        <v>1</v>
      </c>
      <c r="Y42" s="14">
        <v>1</v>
      </c>
      <c r="Z42" s="14">
        <v>1</v>
      </c>
      <c r="AA42" s="14">
        <v>2020</v>
      </c>
    </row>
    <row r="43" spans="1:27" s="6" customFormat="1" ht="80.25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39" t="s">
        <v>132</v>
      </c>
      <c r="S43" s="14" t="s">
        <v>22</v>
      </c>
      <c r="T43" s="25">
        <v>100</v>
      </c>
      <c r="U43" s="25">
        <v>100</v>
      </c>
      <c r="V43" s="25">
        <v>100</v>
      </c>
      <c r="W43" s="25">
        <v>100</v>
      </c>
      <c r="X43" s="25">
        <v>100</v>
      </c>
      <c r="Y43" s="25">
        <v>100</v>
      </c>
      <c r="Z43" s="35">
        <v>100</v>
      </c>
      <c r="AA43" s="14">
        <v>2020</v>
      </c>
    </row>
    <row r="44" spans="1:27" s="6" customFormat="1" ht="46.5" customHeight="1" x14ac:dyDescent="0.25">
      <c r="A44" s="55">
        <v>0</v>
      </c>
      <c r="B44" s="55">
        <v>2</v>
      </c>
      <c r="C44" s="55">
        <v>0</v>
      </c>
      <c r="D44" s="55">
        <v>0</v>
      </c>
      <c r="E44" s="55">
        <v>1</v>
      </c>
      <c r="F44" s="55">
        <v>1</v>
      </c>
      <c r="G44" s="55">
        <v>3</v>
      </c>
      <c r="H44" s="55">
        <v>1</v>
      </c>
      <c r="I44" s="55">
        <v>0</v>
      </c>
      <c r="J44" s="55">
        <v>1</v>
      </c>
      <c r="K44" s="55">
        <v>0</v>
      </c>
      <c r="L44" s="55">
        <v>2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39" t="s">
        <v>69</v>
      </c>
      <c r="S44" s="14" t="s">
        <v>20</v>
      </c>
      <c r="T44" s="14">
        <v>350</v>
      </c>
      <c r="U44" s="14">
        <v>162.5</v>
      </c>
      <c r="V44" s="14">
        <v>200</v>
      </c>
      <c r="W44" s="14">
        <v>200</v>
      </c>
      <c r="X44" s="14">
        <v>200</v>
      </c>
      <c r="Y44" s="14">
        <v>200</v>
      </c>
      <c r="Z44" s="14">
        <f>SUM(T44:Y44)</f>
        <v>1312.5</v>
      </c>
      <c r="AA44" s="14">
        <v>2020</v>
      </c>
    </row>
    <row r="45" spans="1:27" s="6" customFormat="1" ht="4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39" t="s">
        <v>70</v>
      </c>
      <c r="S45" s="14" t="s">
        <v>22</v>
      </c>
      <c r="T45" s="14">
        <v>65</v>
      </c>
      <c r="U45" s="14">
        <v>65</v>
      </c>
      <c r="V45" s="14">
        <v>65</v>
      </c>
      <c r="W45" s="14">
        <v>65</v>
      </c>
      <c r="X45" s="14">
        <v>65</v>
      </c>
      <c r="Y45" s="14">
        <v>65</v>
      </c>
      <c r="Z45" s="14" t="s">
        <v>27</v>
      </c>
      <c r="AA45" s="14">
        <v>2020</v>
      </c>
    </row>
    <row r="46" spans="1:27" s="6" customFormat="1" ht="30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39" t="s">
        <v>134</v>
      </c>
      <c r="S46" s="14" t="s">
        <v>23</v>
      </c>
      <c r="T46" s="14">
        <v>55</v>
      </c>
      <c r="U46" s="14">
        <v>55</v>
      </c>
      <c r="V46" s="14">
        <v>55</v>
      </c>
      <c r="W46" s="14">
        <v>55</v>
      </c>
      <c r="X46" s="14">
        <v>55</v>
      </c>
      <c r="Y46" s="14">
        <v>55</v>
      </c>
      <c r="Z46" s="14">
        <f>SUM(T46:Y46)</f>
        <v>330</v>
      </c>
      <c r="AA46" s="14">
        <v>2020</v>
      </c>
    </row>
    <row r="47" spans="1:27" s="6" customFormat="1" ht="75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39" t="s">
        <v>71</v>
      </c>
      <c r="S47" s="14" t="s">
        <v>137</v>
      </c>
      <c r="T47" s="14">
        <v>1</v>
      </c>
      <c r="U47" s="14">
        <v>1</v>
      </c>
      <c r="V47" s="14">
        <v>1</v>
      </c>
      <c r="W47" s="14">
        <v>1</v>
      </c>
      <c r="X47" s="14">
        <v>1</v>
      </c>
      <c r="Y47" s="14">
        <v>1</v>
      </c>
      <c r="Z47" s="14">
        <v>1</v>
      </c>
      <c r="AA47" s="14">
        <v>2020</v>
      </c>
    </row>
    <row r="48" spans="1:27" s="6" customFormat="1" ht="30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36" t="s">
        <v>72</v>
      </c>
      <c r="S48" s="14" t="s">
        <v>23</v>
      </c>
      <c r="T48" s="14">
        <v>5</v>
      </c>
      <c r="U48" s="14">
        <v>5</v>
      </c>
      <c r="V48" s="14">
        <v>5</v>
      </c>
      <c r="W48" s="14">
        <v>5</v>
      </c>
      <c r="X48" s="14">
        <v>5</v>
      </c>
      <c r="Y48" s="14">
        <v>5</v>
      </c>
      <c r="Z48" s="14">
        <v>30</v>
      </c>
      <c r="AA48" s="14">
        <v>2020</v>
      </c>
    </row>
    <row r="49" spans="1:27" s="6" customFormat="1" ht="30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36" t="s">
        <v>73</v>
      </c>
      <c r="S49" s="14" t="s">
        <v>20</v>
      </c>
      <c r="T49" s="56">
        <v>50</v>
      </c>
      <c r="U49" s="56">
        <v>50</v>
      </c>
      <c r="V49" s="14">
        <v>50</v>
      </c>
      <c r="W49" s="14">
        <v>50</v>
      </c>
      <c r="X49" s="14">
        <v>50</v>
      </c>
      <c r="Y49" s="14">
        <v>50</v>
      </c>
      <c r="Z49" s="14">
        <v>50</v>
      </c>
      <c r="AA49" s="14">
        <v>2020</v>
      </c>
    </row>
    <row r="50" spans="1:27" s="6" customFormat="1" ht="66" customHeight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36" t="s">
        <v>74</v>
      </c>
      <c r="S50" s="14" t="s">
        <v>137</v>
      </c>
      <c r="T50" s="14">
        <v>1</v>
      </c>
      <c r="U50" s="14">
        <v>1</v>
      </c>
      <c r="V50" s="14">
        <v>1</v>
      </c>
      <c r="W50" s="14">
        <v>1</v>
      </c>
      <c r="X50" s="14">
        <v>1</v>
      </c>
      <c r="Y50" s="14">
        <v>1</v>
      </c>
      <c r="Z50" s="14">
        <v>1</v>
      </c>
      <c r="AA50" s="14">
        <v>2020</v>
      </c>
    </row>
    <row r="51" spans="1:27" s="6" customFormat="1" ht="45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36" t="s">
        <v>75</v>
      </c>
      <c r="S51" s="4" t="s">
        <v>23</v>
      </c>
      <c r="T51" s="16">
        <v>950</v>
      </c>
      <c r="U51" s="16">
        <v>940</v>
      </c>
      <c r="V51" s="16">
        <v>930</v>
      </c>
      <c r="W51" s="16">
        <v>920</v>
      </c>
      <c r="X51" s="16">
        <v>910</v>
      </c>
      <c r="Y51" s="16">
        <v>890</v>
      </c>
      <c r="Z51" s="16">
        <f>SUM(T51:Y51)</f>
        <v>5540</v>
      </c>
      <c r="AA51" s="14">
        <v>2020</v>
      </c>
    </row>
    <row r="52" spans="1:27" s="6" customFormat="1" ht="77.25" customHeight="1" x14ac:dyDescent="0.25">
      <c r="A52" s="55">
        <v>0</v>
      </c>
      <c r="B52" s="55">
        <v>2</v>
      </c>
      <c r="C52" s="55">
        <v>0</v>
      </c>
      <c r="D52" s="55">
        <v>0</v>
      </c>
      <c r="E52" s="55">
        <v>1</v>
      </c>
      <c r="F52" s="55">
        <v>1</v>
      </c>
      <c r="G52" s="55">
        <v>3</v>
      </c>
      <c r="H52" s="55">
        <v>1</v>
      </c>
      <c r="I52" s="55">
        <v>0</v>
      </c>
      <c r="J52" s="55">
        <v>1</v>
      </c>
      <c r="K52" s="55">
        <v>0</v>
      </c>
      <c r="L52" s="55">
        <v>2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39" t="s">
        <v>76</v>
      </c>
      <c r="S52" s="14" t="s">
        <v>20</v>
      </c>
      <c r="T52" s="25">
        <v>489</v>
      </c>
      <c r="U52" s="25">
        <v>201.6</v>
      </c>
      <c r="V52" s="16">
        <v>580</v>
      </c>
      <c r="W52" s="16">
        <v>580</v>
      </c>
      <c r="X52" s="16">
        <v>580</v>
      </c>
      <c r="Y52" s="16">
        <v>580</v>
      </c>
      <c r="Z52" s="16">
        <f>SUM(T52:Y52)</f>
        <v>3010.6</v>
      </c>
      <c r="AA52" s="14">
        <v>2020</v>
      </c>
    </row>
    <row r="53" spans="1:27" s="6" customFormat="1" ht="45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39" t="s">
        <v>135</v>
      </c>
      <c r="S53" s="4" t="s">
        <v>23</v>
      </c>
      <c r="T53" s="16">
        <v>15</v>
      </c>
      <c r="U53" s="16">
        <v>15</v>
      </c>
      <c r="V53" s="16">
        <v>15</v>
      </c>
      <c r="W53" s="16">
        <v>15</v>
      </c>
      <c r="X53" s="16">
        <v>15</v>
      </c>
      <c r="Y53" s="16">
        <v>15</v>
      </c>
      <c r="Z53" s="16">
        <f>SUM(T53:Y53)</f>
        <v>90</v>
      </c>
      <c r="AA53" s="14">
        <v>2020</v>
      </c>
    </row>
    <row r="54" spans="1:27" s="6" customFormat="1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39" t="s">
        <v>136</v>
      </c>
      <c r="S54" s="14" t="s">
        <v>22</v>
      </c>
      <c r="T54" s="16">
        <v>100</v>
      </c>
      <c r="U54" s="16">
        <v>100</v>
      </c>
      <c r="V54" s="16">
        <v>100</v>
      </c>
      <c r="W54" s="16">
        <v>100</v>
      </c>
      <c r="X54" s="16">
        <v>100</v>
      </c>
      <c r="Y54" s="16">
        <v>100</v>
      </c>
      <c r="Z54" s="16">
        <v>100</v>
      </c>
      <c r="AA54" s="14">
        <v>2020</v>
      </c>
    </row>
    <row r="55" spans="1:27" s="6" customFormat="1" ht="63.75" customHeight="1" x14ac:dyDescent="0.25">
      <c r="A55" s="55">
        <v>0</v>
      </c>
      <c r="B55" s="55">
        <v>2</v>
      </c>
      <c r="C55" s="55">
        <v>0</v>
      </c>
      <c r="D55" s="55">
        <v>0</v>
      </c>
      <c r="E55" s="55">
        <v>1</v>
      </c>
      <c r="F55" s="55">
        <v>1</v>
      </c>
      <c r="G55" s="55">
        <v>3</v>
      </c>
      <c r="H55" s="55">
        <v>1</v>
      </c>
      <c r="I55" s="55">
        <v>0</v>
      </c>
      <c r="J55" s="55">
        <v>1</v>
      </c>
      <c r="K55" s="55">
        <v>0</v>
      </c>
      <c r="L55" s="55">
        <v>2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39" t="s">
        <v>77</v>
      </c>
      <c r="S55" s="14" t="s">
        <v>20</v>
      </c>
      <c r="T55" s="56">
        <v>406</v>
      </c>
      <c r="U55" s="56">
        <v>420</v>
      </c>
      <c r="V55" s="14">
        <f t="shared" ref="V55:Y55" si="2">14+10+60</f>
        <v>84</v>
      </c>
      <c r="W55" s="14">
        <f t="shared" si="2"/>
        <v>84</v>
      </c>
      <c r="X55" s="14">
        <f t="shared" si="2"/>
        <v>84</v>
      </c>
      <c r="Y55" s="14">
        <f t="shared" si="2"/>
        <v>84</v>
      </c>
      <c r="Z55" s="14">
        <f>SUM(T55:Y55)</f>
        <v>1162</v>
      </c>
      <c r="AA55" s="14">
        <v>2020</v>
      </c>
    </row>
    <row r="56" spans="1:27" s="6" customFormat="1" ht="45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36" t="s">
        <v>78</v>
      </c>
      <c r="S56" s="14" t="s">
        <v>23</v>
      </c>
      <c r="T56" s="4">
        <v>190</v>
      </c>
      <c r="U56" s="14">
        <v>200</v>
      </c>
      <c r="V56" s="14">
        <v>200</v>
      </c>
      <c r="W56" s="14">
        <v>180</v>
      </c>
      <c r="X56" s="4">
        <v>150</v>
      </c>
      <c r="Y56" s="4">
        <v>150</v>
      </c>
      <c r="Z56" s="14">
        <f>SUM(T56:Y56)</f>
        <v>1070</v>
      </c>
      <c r="AA56" s="14">
        <v>2020</v>
      </c>
    </row>
    <row r="57" spans="1:27" s="6" customFormat="1" ht="45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36" t="s">
        <v>79</v>
      </c>
      <c r="S57" s="14" t="s">
        <v>23</v>
      </c>
      <c r="T57" s="16">
        <v>200</v>
      </c>
      <c r="U57" s="16">
        <v>190</v>
      </c>
      <c r="V57" s="16">
        <v>200</v>
      </c>
      <c r="W57" s="16">
        <v>200</v>
      </c>
      <c r="X57" s="16">
        <v>200</v>
      </c>
      <c r="Y57" s="16">
        <v>200</v>
      </c>
      <c r="Z57" s="16">
        <f>SUM(T57:Y57)</f>
        <v>1190</v>
      </c>
      <c r="AA57" s="14">
        <v>2020</v>
      </c>
    </row>
    <row r="58" spans="1:27" s="6" customFormat="1" ht="30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36" t="s">
        <v>80</v>
      </c>
      <c r="S58" s="14" t="s">
        <v>23</v>
      </c>
      <c r="T58" s="4">
        <v>10</v>
      </c>
      <c r="U58" s="14">
        <v>12</v>
      </c>
      <c r="V58" s="14">
        <v>10</v>
      </c>
      <c r="W58" s="14">
        <v>15</v>
      </c>
      <c r="X58" s="4">
        <v>12</v>
      </c>
      <c r="Y58" s="4">
        <v>12</v>
      </c>
      <c r="Z58" s="14">
        <f>SUM(T58:Y58)</f>
        <v>71</v>
      </c>
      <c r="AA58" s="14">
        <v>2020</v>
      </c>
    </row>
    <row r="59" spans="1:27" s="6" customFormat="1" ht="30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36" t="s">
        <v>81</v>
      </c>
      <c r="S59" s="14" t="s">
        <v>23</v>
      </c>
      <c r="T59" s="4">
        <v>480</v>
      </c>
      <c r="U59" s="14">
        <v>70</v>
      </c>
      <c r="V59" s="14">
        <v>70</v>
      </c>
      <c r="W59" s="14">
        <v>70</v>
      </c>
      <c r="X59" s="4">
        <v>70</v>
      </c>
      <c r="Y59" s="4">
        <v>70</v>
      </c>
      <c r="Z59" s="14">
        <f t="shared" ref="Z59:Z60" si="3">SUM(T59:Y59)</f>
        <v>830</v>
      </c>
      <c r="AA59" s="14">
        <v>2020</v>
      </c>
    </row>
    <row r="60" spans="1:27" s="6" customFormat="1" ht="30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36" t="s">
        <v>82</v>
      </c>
      <c r="S60" s="14" t="s">
        <v>23</v>
      </c>
      <c r="T60" s="4">
        <v>5</v>
      </c>
      <c r="U60" s="14">
        <v>5</v>
      </c>
      <c r="V60" s="14">
        <v>5</v>
      </c>
      <c r="W60" s="14">
        <v>5</v>
      </c>
      <c r="X60" s="4">
        <v>5</v>
      </c>
      <c r="Y60" s="4">
        <v>5</v>
      </c>
      <c r="Z60" s="14">
        <f t="shared" si="3"/>
        <v>30</v>
      </c>
      <c r="AA60" s="14">
        <v>2020</v>
      </c>
    </row>
    <row r="61" spans="1:27" s="6" customFormat="1" ht="30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36" t="s">
        <v>141</v>
      </c>
      <c r="S61" s="14" t="s">
        <v>23</v>
      </c>
      <c r="T61" s="4">
        <v>2</v>
      </c>
      <c r="U61" s="14">
        <v>2</v>
      </c>
      <c r="V61" s="14">
        <v>2</v>
      </c>
      <c r="W61" s="14">
        <v>2</v>
      </c>
      <c r="X61" s="4">
        <v>2</v>
      </c>
      <c r="Y61" s="4">
        <v>2</v>
      </c>
      <c r="Z61" s="14">
        <f>SUM(T61:Y61)</f>
        <v>12</v>
      </c>
      <c r="AA61" s="14">
        <v>2020</v>
      </c>
    </row>
    <row r="62" spans="1:27" s="6" customFormat="1" ht="30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36" t="s">
        <v>167</v>
      </c>
      <c r="S62" s="14" t="s">
        <v>23</v>
      </c>
      <c r="T62" s="4">
        <v>0</v>
      </c>
      <c r="U62" s="14">
        <v>400</v>
      </c>
      <c r="V62" s="14">
        <v>0</v>
      </c>
      <c r="W62" s="14">
        <v>0</v>
      </c>
      <c r="X62" s="4">
        <v>0</v>
      </c>
      <c r="Y62" s="4">
        <v>0</v>
      </c>
      <c r="Z62" s="14">
        <f>SUM(T62:Y62)</f>
        <v>400</v>
      </c>
      <c r="AA62" s="14">
        <v>2020</v>
      </c>
    </row>
    <row r="63" spans="1:27" s="6" customFormat="1" ht="45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36" t="s">
        <v>168</v>
      </c>
      <c r="S63" s="14" t="s">
        <v>23</v>
      </c>
      <c r="T63" s="4">
        <v>0</v>
      </c>
      <c r="U63" s="14">
        <v>50</v>
      </c>
      <c r="V63" s="14">
        <v>0</v>
      </c>
      <c r="W63" s="14">
        <v>0</v>
      </c>
      <c r="X63" s="4">
        <v>0</v>
      </c>
      <c r="Y63" s="4">
        <v>0</v>
      </c>
      <c r="Z63" s="14">
        <f>SUM(T63:Y63)</f>
        <v>50</v>
      </c>
      <c r="AA63" s="14">
        <v>2020</v>
      </c>
    </row>
    <row r="64" spans="1:27" s="6" customFormat="1" ht="90" x14ac:dyDescent="0.25">
      <c r="A64" s="55">
        <v>0</v>
      </c>
      <c r="B64" s="55">
        <v>2</v>
      </c>
      <c r="C64" s="55">
        <v>0</v>
      </c>
      <c r="D64" s="55">
        <v>0</v>
      </c>
      <c r="E64" s="55">
        <v>1</v>
      </c>
      <c r="F64" s="55">
        <v>1</v>
      </c>
      <c r="G64" s="55">
        <v>3</v>
      </c>
      <c r="H64" s="55">
        <v>1</v>
      </c>
      <c r="I64" s="55">
        <v>0</v>
      </c>
      <c r="J64" s="55">
        <v>1</v>
      </c>
      <c r="K64" s="55">
        <v>0</v>
      </c>
      <c r="L64" s="55">
        <v>3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37" t="s">
        <v>83</v>
      </c>
      <c r="S64" s="14" t="s">
        <v>20</v>
      </c>
      <c r="T64" s="25">
        <f>T79</f>
        <v>185</v>
      </c>
      <c r="U64" s="25">
        <f t="shared" ref="U64:Y64" si="4">U79</f>
        <v>185</v>
      </c>
      <c r="V64" s="16">
        <f t="shared" si="4"/>
        <v>185</v>
      </c>
      <c r="W64" s="16">
        <f t="shared" si="4"/>
        <v>185</v>
      </c>
      <c r="X64" s="16">
        <f t="shared" si="4"/>
        <v>185</v>
      </c>
      <c r="Y64" s="16">
        <f t="shared" si="4"/>
        <v>185</v>
      </c>
      <c r="Z64" s="16">
        <f>SUM(T64:Y64)</f>
        <v>1110</v>
      </c>
      <c r="AA64" s="14">
        <v>2020</v>
      </c>
    </row>
    <row r="65" spans="1:27" s="6" customFormat="1" ht="60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39" t="s">
        <v>176</v>
      </c>
      <c r="S65" s="14" t="s">
        <v>22</v>
      </c>
      <c r="T65" s="14">
        <v>100</v>
      </c>
      <c r="U65" s="14">
        <v>100</v>
      </c>
      <c r="V65" s="14">
        <v>100</v>
      </c>
      <c r="W65" s="14">
        <v>100</v>
      </c>
      <c r="X65" s="14">
        <v>100</v>
      </c>
      <c r="Y65" s="14">
        <v>100</v>
      </c>
      <c r="Z65" s="14">
        <v>100</v>
      </c>
      <c r="AA65" s="14">
        <v>2020</v>
      </c>
    </row>
    <row r="66" spans="1:27" s="6" customFormat="1" ht="75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36" t="s">
        <v>85</v>
      </c>
      <c r="S66" s="14" t="s">
        <v>22</v>
      </c>
      <c r="T66" s="14">
        <v>83</v>
      </c>
      <c r="U66" s="14">
        <v>86</v>
      </c>
      <c r="V66" s="14">
        <v>89</v>
      </c>
      <c r="W66" s="14">
        <v>92</v>
      </c>
      <c r="X66" s="14">
        <v>95</v>
      </c>
      <c r="Y66" s="14">
        <v>98</v>
      </c>
      <c r="Z66" s="14">
        <v>98</v>
      </c>
      <c r="AA66" s="14">
        <v>2020</v>
      </c>
    </row>
    <row r="67" spans="1:27" s="6" customFormat="1" ht="45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36" t="s">
        <v>86</v>
      </c>
      <c r="S67" s="14" t="s">
        <v>137</v>
      </c>
      <c r="T67" s="14">
        <v>1</v>
      </c>
      <c r="U67" s="14">
        <v>1</v>
      </c>
      <c r="V67" s="14">
        <v>1</v>
      </c>
      <c r="W67" s="14">
        <v>1</v>
      </c>
      <c r="X67" s="14">
        <v>1</v>
      </c>
      <c r="Y67" s="14">
        <v>1</v>
      </c>
      <c r="Z67" s="14">
        <v>1</v>
      </c>
      <c r="AA67" s="14">
        <v>2020</v>
      </c>
    </row>
    <row r="68" spans="1:27" s="6" customFormat="1" ht="30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36" t="s">
        <v>87</v>
      </c>
      <c r="S68" s="14" t="s">
        <v>23</v>
      </c>
      <c r="T68" s="14">
        <v>13</v>
      </c>
      <c r="U68" s="14">
        <v>13</v>
      </c>
      <c r="V68" s="14">
        <v>13</v>
      </c>
      <c r="W68" s="14">
        <v>13</v>
      </c>
      <c r="X68" s="14">
        <v>13</v>
      </c>
      <c r="Y68" s="14">
        <v>13</v>
      </c>
      <c r="Z68" s="14">
        <f>SUM(T68:Y68)</f>
        <v>78</v>
      </c>
      <c r="AA68" s="14">
        <v>2020</v>
      </c>
    </row>
    <row r="69" spans="1:27" s="6" customFormat="1" ht="45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36" t="s">
        <v>88</v>
      </c>
      <c r="S69" s="14" t="s">
        <v>137</v>
      </c>
      <c r="T69" s="14">
        <v>1</v>
      </c>
      <c r="U69" s="14">
        <v>1</v>
      </c>
      <c r="V69" s="14">
        <v>1</v>
      </c>
      <c r="W69" s="14">
        <v>1</v>
      </c>
      <c r="X69" s="14">
        <v>1</v>
      </c>
      <c r="Y69" s="14">
        <v>1</v>
      </c>
      <c r="Z69" s="14">
        <v>1</v>
      </c>
      <c r="AA69" s="14">
        <v>2020</v>
      </c>
    </row>
    <row r="70" spans="1:27" s="6" customFormat="1" ht="46.5" customHeight="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36" t="s">
        <v>89</v>
      </c>
      <c r="S70" s="14" t="s">
        <v>23</v>
      </c>
      <c r="T70" s="4">
        <v>10</v>
      </c>
      <c r="U70" s="14">
        <v>10</v>
      </c>
      <c r="V70" s="14">
        <v>10</v>
      </c>
      <c r="W70" s="14">
        <v>10</v>
      </c>
      <c r="X70" s="4">
        <v>10</v>
      </c>
      <c r="Y70" s="4">
        <v>10</v>
      </c>
      <c r="Z70" s="14">
        <f>SUM(T70:Y70)</f>
        <v>60</v>
      </c>
      <c r="AA70" s="14">
        <v>2020</v>
      </c>
    </row>
    <row r="71" spans="1:27" s="6" customFormat="1" ht="75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39" t="s">
        <v>90</v>
      </c>
      <c r="S71" s="14" t="s">
        <v>137</v>
      </c>
      <c r="T71" s="14">
        <v>1</v>
      </c>
      <c r="U71" s="14">
        <v>1</v>
      </c>
      <c r="V71" s="14">
        <v>1</v>
      </c>
      <c r="W71" s="14">
        <v>1</v>
      </c>
      <c r="X71" s="14">
        <v>1</v>
      </c>
      <c r="Y71" s="14">
        <v>1</v>
      </c>
      <c r="Z71" s="14">
        <v>1</v>
      </c>
      <c r="AA71" s="14">
        <v>2020</v>
      </c>
    </row>
    <row r="72" spans="1:27" s="6" customFormat="1" ht="45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36" t="s">
        <v>91</v>
      </c>
      <c r="S72" s="14" t="s">
        <v>22</v>
      </c>
      <c r="T72" s="14">
        <v>100</v>
      </c>
      <c r="U72" s="14">
        <v>100</v>
      </c>
      <c r="V72" s="14">
        <v>100</v>
      </c>
      <c r="W72" s="14">
        <v>100</v>
      </c>
      <c r="X72" s="14">
        <v>100</v>
      </c>
      <c r="Y72" s="14">
        <v>100</v>
      </c>
      <c r="Z72" s="14">
        <v>100</v>
      </c>
      <c r="AA72" s="14">
        <v>2020</v>
      </c>
    </row>
    <row r="73" spans="1:27" s="6" customFormat="1" ht="45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36" t="s">
        <v>92</v>
      </c>
      <c r="S73" s="14" t="s">
        <v>22</v>
      </c>
      <c r="T73" s="4">
        <v>90</v>
      </c>
      <c r="U73" s="14">
        <v>90</v>
      </c>
      <c r="V73" s="14">
        <v>90</v>
      </c>
      <c r="W73" s="14">
        <v>90</v>
      </c>
      <c r="X73" s="4">
        <v>90</v>
      </c>
      <c r="Y73" s="4">
        <v>90</v>
      </c>
      <c r="Z73" s="4">
        <v>90</v>
      </c>
      <c r="AA73" s="14">
        <v>2020</v>
      </c>
    </row>
    <row r="74" spans="1:27" s="6" customFormat="1" ht="45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36" t="s">
        <v>93</v>
      </c>
      <c r="S74" s="14" t="s">
        <v>137</v>
      </c>
      <c r="T74" s="14">
        <v>1</v>
      </c>
      <c r="U74" s="14">
        <v>1</v>
      </c>
      <c r="V74" s="14">
        <v>1</v>
      </c>
      <c r="W74" s="14">
        <v>1</v>
      </c>
      <c r="X74" s="14">
        <v>1</v>
      </c>
      <c r="Y74" s="14">
        <v>1</v>
      </c>
      <c r="Z74" s="14">
        <v>1</v>
      </c>
      <c r="AA74" s="14">
        <v>2020</v>
      </c>
    </row>
    <row r="75" spans="1:27" s="6" customFormat="1" ht="45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36" t="s">
        <v>94</v>
      </c>
      <c r="S75" s="14" t="s">
        <v>22</v>
      </c>
      <c r="T75" s="4">
        <v>80</v>
      </c>
      <c r="U75" s="14">
        <v>85</v>
      </c>
      <c r="V75" s="14">
        <v>90</v>
      </c>
      <c r="W75" s="14">
        <v>95</v>
      </c>
      <c r="X75" s="4">
        <v>100</v>
      </c>
      <c r="Y75" s="4">
        <v>100</v>
      </c>
      <c r="Z75" s="4">
        <v>100</v>
      </c>
      <c r="AA75" s="14">
        <v>2020</v>
      </c>
    </row>
    <row r="76" spans="1:27" s="6" customFormat="1" ht="60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36" t="s">
        <v>95</v>
      </c>
      <c r="S76" s="14" t="s">
        <v>137</v>
      </c>
      <c r="T76" s="14">
        <v>1</v>
      </c>
      <c r="U76" s="14">
        <v>1</v>
      </c>
      <c r="V76" s="14">
        <v>1</v>
      </c>
      <c r="W76" s="14">
        <v>1</v>
      </c>
      <c r="X76" s="14">
        <v>1</v>
      </c>
      <c r="Y76" s="14">
        <v>1</v>
      </c>
      <c r="Z76" s="14">
        <v>1</v>
      </c>
      <c r="AA76" s="14">
        <v>2020</v>
      </c>
    </row>
    <row r="77" spans="1:27" s="6" customFormat="1" ht="60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36" t="s">
        <v>96</v>
      </c>
      <c r="S77" s="14" t="s">
        <v>22</v>
      </c>
      <c r="T77" s="14">
        <v>100</v>
      </c>
      <c r="U77" s="14">
        <v>100</v>
      </c>
      <c r="V77" s="14">
        <v>100</v>
      </c>
      <c r="W77" s="14">
        <v>100</v>
      </c>
      <c r="X77" s="14">
        <v>100</v>
      </c>
      <c r="Y77" s="14">
        <v>100</v>
      </c>
      <c r="Z77" s="14">
        <v>100</v>
      </c>
      <c r="AA77" s="14">
        <v>2020</v>
      </c>
    </row>
    <row r="78" spans="1:27" s="6" customFormat="1" ht="60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36" t="s">
        <v>97</v>
      </c>
      <c r="S78" s="14" t="s">
        <v>22</v>
      </c>
      <c r="T78" s="4">
        <v>100</v>
      </c>
      <c r="U78" s="14">
        <v>100</v>
      </c>
      <c r="V78" s="14">
        <v>100</v>
      </c>
      <c r="W78" s="14">
        <v>100</v>
      </c>
      <c r="X78" s="4">
        <v>100</v>
      </c>
      <c r="Y78" s="4">
        <v>100</v>
      </c>
      <c r="Z78" s="4">
        <v>100</v>
      </c>
      <c r="AA78" s="14">
        <v>2020</v>
      </c>
    </row>
    <row r="79" spans="1:27" s="6" customFormat="1" ht="45" x14ac:dyDescent="0.25">
      <c r="A79" s="55">
        <v>0</v>
      </c>
      <c r="B79" s="55">
        <v>2</v>
      </c>
      <c r="C79" s="55">
        <v>0</v>
      </c>
      <c r="D79" s="55">
        <v>0</v>
      </c>
      <c r="E79" s="55">
        <v>1</v>
      </c>
      <c r="F79" s="55">
        <v>1</v>
      </c>
      <c r="G79" s="55">
        <v>3</v>
      </c>
      <c r="H79" s="55">
        <v>1</v>
      </c>
      <c r="I79" s="55">
        <v>0</v>
      </c>
      <c r="J79" s="55">
        <v>1</v>
      </c>
      <c r="K79" s="55">
        <v>0</v>
      </c>
      <c r="L79" s="55">
        <v>3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39" t="s">
        <v>98</v>
      </c>
      <c r="S79" s="14" t="s">
        <v>20</v>
      </c>
      <c r="T79" s="25">
        <v>185</v>
      </c>
      <c r="U79" s="25">
        <v>185</v>
      </c>
      <c r="V79" s="16">
        <v>185</v>
      </c>
      <c r="W79" s="16">
        <v>185</v>
      </c>
      <c r="X79" s="16">
        <v>185</v>
      </c>
      <c r="Y79" s="16">
        <v>185</v>
      </c>
      <c r="Z79" s="16">
        <f>SUM(T79:Y79)</f>
        <v>1110</v>
      </c>
      <c r="AA79" s="14">
        <v>2020</v>
      </c>
    </row>
    <row r="80" spans="1:27" s="6" customFormat="1" ht="45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36" t="s">
        <v>99</v>
      </c>
      <c r="S80" s="14" t="s">
        <v>23</v>
      </c>
      <c r="T80" s="14">
        <v>1</v>
      </c>
      <c r="U80" s="14">
        <v>1</v>
      </c>
      <c r="V80" s="14">
        <v>1</v>
      </c>
      <c r="W80" s="14">
        <v>1</v>
      </c>
      <c r="X80" s="14">
        <v>1</v>
      </c>
      <c r="Y80" s="14">
        <v>1</v>
      </c>
      <c r="Z80" s="14">
        <f>SUM(T80:Y80)</f>
        <v>6</v>
      </c>
      <c r="AA80" s="14">
        <v>2020</v>
      </c>
    </row>
    <row r="81" spans="1:27" s="6" customFormat="1" ht="32.25" customHeight="1" x14ac:dyDescent="0.25">
      <c r="A81" s="54">
        <v>0</v>
      </c>
      <c r="B81" s="54">
        <v>2</v>
      </c>
      <c r="C81" s="54">
        <v>0</v>
      </c>
      <c r="D81" s="54">
        <v>0</v>
      </c>
      <c r="E81" s="54">
        <v>4</v>
      </c>
      <c r="F81" s="54">
        <v>1</v>
      </c>
      <c r="G81" s="54">
        <v>2</v>
      </c>
      <c r="H81" s="54">
        <v>1</v>
      </c>
      <c r="I81" s="54">
        <v>0</v>
      </c>
      <c r="J81" s="54">
        <v>2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37" t="s">
        <v>25</v>
      </c>
      <c r="S81" s="14" t="s">
        <v>20</v>
      </c>
      <c r="T81" s="25">
        <v>2963.4</v>
      </c>
      <c r="U81" s="25">
        <f t="shared" ref="U81:Y81" si="5">U82</f>
        <v>4560.5</v>
      </c>
      <c r="V81" s="16">
        <f t="shared" si="5"/>
        <v>1650</v>
      </c>
      <c r="W81" s="16">
        <f t="shared" si="5"/>
        <v>1650</v>
      </c>
      <c r="X81" s="16">
        <f t="shared" si="5"/>
        <v>1650</v>
      </c>
      <c r="Y81" s="16">
        <f t="shared" si="5"/>
        <v>1650</v>
      </c>
      <c r="Z81" s="49">
        <f t="shared" ref="Z81:Z82" si="6">SUM(T81:Y81)</f>
        <v>14123.9</v>
      </c>
      <c r="AA81" s="14">
        <v>2020</v>
      </c>
    </row>
    <row r="82" spans="1:27" s="6" customFormat="1" ht="30" x14ac:dyDescent="0.25">
      <c r="A82" s="54">
        <v>0</v>
      </c>
      <c r="B82" s="54">
        <v>2</v>
      </c>
      <c r="C82" s="54">
        <v>0</v>
      </c>
      <c r="D82" s="54">
        <v>0</v>
      </c>
      <c r="E82" s="54">
        <v>4</v>
      </c>
      <c r="F82" s="54">
        <v>1</v>
      </c>
      <c r="G82" s="54">
        <v>2</v>
      </c>
      <c r="H82" s="54">
        <v>1</v>
      </c>
      <c r="I82" s="54">
        <v>0</v>
      </c>
      <c r="J82" s="54">
        <v>2</v>
      </c>
      <c r="K82" s="54">
        <v>0</v>
      </c>
      <c r="L82" s="54">
        <v>1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37" t="s">
        <v>100</v>
      </c>
      <c r="S82" s="14" t="s">
        <v>20</v>
      </c>
      <c r="T82" s="25">
        <v>2963.4</v>
      </c>
      <c r="U82" s="25">
        <f t="shared" ref="U82:Y82" si="7">U85+U95+U102</f>
        <v>4560.5</v>
      </c>
      <c r="V82" s="16">
        <f t="shared" si="7"/>
        <v>1650</v>
      </c>
      <c r="W82" s="16">
        <f t="shared" si="7"/>
        <v>1650</v>
      </c>
      <c r="X82" s="16">
        <f t="shared" si="7"/>
        <v>1650</v>
      </c>
      <c r="Y82" s="16">
        <f t="shared" si="7"/>
        <v>1650</v>
      </c>
      <c r="Z82" s="49">
        <f t="shared" si="6"/>
        <v>14123.9</v>
      </c>
      <c r="AA82" s="14">
        <v>2020</v>
      </c>
    </row>
    <row r="83" spans="1:27" s="6" customFormat="1" ht="4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36" t="s">
        <v>101</v>
      </c>
      <c r="S83" s="14" t="s">
        <v>22</v>
      </c>
      <c r="T83" s="14">
        <v>100</v>
      </c>
      <c r="U83" s="14">
        <v>100</v>
      </c>
      <c r="V83" s="14">
        <v>100</v>
      </c>
      <c r="W83" s="14">
        <v>100</v>
      </c>
      <c r="X83" s="14">
        <v>100</v>
      </c>
      <c r="Y83" s="14">
        <v>100</v>
      </c>
      <c r="Z83" s="14">
        <v>100</v>
      </c>
      <c r="AA83" s="14">
        <v>2020</v>
      </c>
    </row>
    <row r="84" spans="1:27" s="6" customFormat="1" ht="45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36" t="s">
        <v>102</v>
      </c>
      <c r="S84" s="14" t="s">
        <v>22</v>
      </c>
      <c r="T84" s="14">
        <v>100</v>
      </c>
      <c r="U84" s="14">
        <v>100</v>
      </c>
      <c r="V84" s="14">
        <v>100</v>
      </c>
      <c r="W84" s="14">
        <v>100</v>
      </c>
      <c r="X84" s="14">
        <v>100</v>
      </c>
      <c r="Y84" s="14">
        <v>100</v>
      </c>
      <c r="Z84" s="14">
        <v>100</v>
      </c>
      <c r="AA84" s="14">
        <v>2020</v>
      </c>
    </row>
    <row r="85" spans="1:27" s="6" customFormat="1" ht="45" x14ac:dyDescent="0.25">
      <c r="A85" s="55">
        <v>0</v>
      </c>
      <c r="B85" s="55">
        <v>2</v>
      </c>
      <c r="C85" s="55">
        <v>0</v>
      </c>
      <c r="D85" s="55">
        <v>0</v>
      </c>
      <c r="E85" s="55">
        <v>4</v>
      </c>
      <c r="F85" s="55">
        <v>1</v>
      </c>
      <c r="G85" s="55">
        <v>2</v>
      </c>
      <c r="H85" s="55">
        <v>1</v>
      </c>
      <c r="I85" s="55">
        <v>0</v>
      </c>
      <c r="J85" s="55">
        <v>2</v>
      </c>
      <c r="K85" s="55">
        <v>0</v>
      </c>
      <c r="L85" s="55">
        <v>1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39" t="s">
        <v>103</v>
      </c>
      <c r="S85" s="14" t="s">
        <v>20</v>
      </c>
      <c r="T85" s="56">
        <v>121</v>
      </c>
      <c r="U85" s="56">
        <v>110</v>
      </c>
      <c r="V85" s="14">
        <v>490</v>
      </c>
      <c r="W85" s="14">
        <v>490</v>
      </c>
      <c r="X85" s="14">
        <v>490</v>
      </c>
      <c r="Y85" s="14">
        <v>490</v>
      </c>
      <c r="Z85" s="14">
        <f>SUM(T85:Y85)</f>
        <v>2191</v>
      </c>
      <c r="AA85" s="14">
        <v>2020</v>
      </c>
    </row>
    <row r="86" spans="1:27" s="6" customFormat="1" ht="30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36" t="s">
        <v>104</v>
      </c>
      <c r="S86" s="14" t="s">
        <v>23</v>
      </c>
      <c r="T86" s="14">
        <v>20</v>
      </c>
      <c r="U86" s="14">
        <v>5</v>
      </c>
      <c r="V86" s="14">
        <v>20</v>
      </c>
      <c r="W86" s="14">
        <v>20</v>
      </c>
      <c r="X86" s="14">
        <v>20</v>
      </c>
      <c r="Y86" s="14">
        <v>20</v>
      </c>
      <c r="Z86" s="14">
        <f>SUM(T86:Y86)</f>
        <v>105</v>
      </c>
      <c r="AA86" s="14">
        <v>2020</v>
      </c>
    </row>
    <row r="87" spans="1:27" s="6" customFormat="1" ht="4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36" t="s">
        <v>105</v>
      </c>
      <c r="S87" s="14" t="s">
        <v>23</v>
      </c>
      <c r="T87" s="14">
        <v>50</v>
      </c>
      <c r="U87" s="14">
        <v>10</v>
      </c>
      <c r="V87" s="14">
        <v>50</v>
      </c>
      <c r="W87" s="14">
        <v>50</v>
      </c>
      <c r="X87" s="14">
        <v>50</v>
      </c>
      <c r="Y87" s="14">
        <v>50</v>
      </c>
      <c r="Z87" s="14">
        <f>SUM(T87:Y87)</f>
        <v>260</v>
      </c>
      <c r="AA87" s="14">
        <v>2020</v>
      </c>
    </row>
    <row r="88" spans="1:27" s="6" customFormat="1" ht="60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36" t="s">
        <v>106</v>
      </c>
      <c r="S88" s="14" t="s">
        <v>137</v>
      </c>
      <c r="T88" s="14">
        <v>1</v>
      </c>
      <c r="U88" s="14">
        <v>1</v>
      </c>
      <c r="V88" s="14">
        <v>1</v>
      </c>
      <c r="W88" s="14">
        <v>1</v>
      </c>
      <c r="X88" s="14">
        <v>1</v>
      </c>
      <c r="Y88" s="14">
        <v>1</v>
      </c>
      <c r="Z88" s="14">
        <v>1</v>
      </c>
      <c r="AA88" s="14">
        <v>2020</v>
      </c>
    </row>
    <row r="89" spans="1:27" s="6" customFormat="1" ht="4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36" t="s">
        <v>107</v>
      </c>
      <c r="S89" s="4" t="s">
        <v>22</v>
      </c>
      <c r="T89" s="4">
        <v>75</v>
      </c>
      <c r="U89" s="14">
        <v>75</v>
      </c>
      <c r="V89" s="14">
        <v>75</v>
      </c>
      <c r="W89" s="14">
        <v>75</v>
      </c>
      <c r="X89" s="4">
        <v>75</v>
      </c>
      <c r="Y89" s="4">
        <v>75</v>
      </c>
      <c r="Z89" s="14">
        <v>75</v>
      </c>
      <c r="AA89" s="14">
        <v>2020</v>
      </c>
    </row>
    <row r="90" spans="1:27" s="6" customFormat="1" ht="30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36" t="s">
        <v>108</v>
      </c>
      <c r="S90" s="14" t="s">
        <v>137</v>
      </c>
      <c r="T90" s="14">
        <v>1</v>
      </c>
      <c r="U90" s="14">
        <v>1</v>
      </c>
      <c r="V90" s="14">
        <v>1</v>
      </c>
      <c r="W90" s="14">
        <v>1</v>
      </c>
      <c r="X90" s="14">
        <v>1</v>
      </c>
      <c r="Y90" s="14">
        <v>1</v>
      </c>
      <c r="Z90" s="14">
        <v>1</v>
      </c>
      <c r="AA90" s="14">
        <v>2020</v>
      </c>
    </row>
    <row r="91" spans="1:27" s="6" customFormat="1" ht="30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36" t="s">
        <v>109</v>
      </c>
      <c r="S91" s="14" t="s">
        <v>26</v>
      </c>
      <c r="T91" s="14">
        <v>208</v>
      </c>
      <c r="U91" s="14">
        <v>211</v>
      </c>
      <c r="V91" s="14">
        <v>213</v>
      </c>
      <c r="W91" s="14">
        <v>213.5</v>
      </c>
      <c r="X91" s="14">
        <v>214</v>
      </c>
      <c r="Y91" s="14">
        <v>214</v>
      </c>
      <c r="Z91" s="34">
        <v>214</v>
      </c>
      <c r="AA91" s="14">
        <v>2020</v>
      </c>
    </row>
    <row r="92" spans="1:27" s="6" customFormat="1" ht="30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36" t="s">
        <v>110</v>
      </c>
      <c r="S92" s="14" t="s">
        <v>26</v>
      </c>
      <c r="T92" s="14">
        <v>430</v>
      </c>
      <c r="U92" s="14">
        <v>430</v>
      </c>
      <c r="V92" s="14">
        <v>430</v>
      </c>
      <c r="W92" s="14">
        <v>430</v>
      </c>
      <c r="X92" s="14">
        <v>430</v>
      </c>
      <c r="Y92" s="14">
        <v>430</v>
      </c>
      <c r="Z92" s="34">
        <v>430</v>
      </c>
      <c r="AA92" s="14">
        <v>2020</v>
      </c>
    </row>
    <row r="93" spans="1:27" s="6" customFormat="1" ht="60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36" t="s">
        <v>111</v>
      </c>
      <c r="S93" s="14" t="s">
        <v>137</v>
      </c>
      <c r="T93" s="14">
        <v>1</v>
      </c>
      <c r="U93" s="14">
        <v>1</v>
      </c>
      <c r="V93" s="14">
        <v>1</v>
      </c>
      <c r="W93" s="14">
        <v>1</v>
      </c>
      <c r="X93" s="14">
        <v>1</v>
      </c>
      <c r="Y93" s="14">
        <v>1</v>
      </c>
      <c r="Z93" s="14">
        <v>1</v>
      </c>
      <c r="AA93" s="14">
        <v>2020</v>
      </c>
    </row>
    <row r="94" spans="1:27" s="6" customFormat="1" ht="45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39" t="s">
        <v>112</v>
      </c>
      <c r="S94" s="14" t="s">
        <v>26</v>
      </c>
      <c r="T94" s="14">
        <v>10</v>
      </c>
      <c r="U94" s="14">
        <v>150</v>
      </c>
      <c r="V94" s="14">
        <v>5</v>
      </c>
      <c r="W94" s="14">
        <v>5</v>
      </c>
      <c r="X94" s="14">
        <v>4</v>
      </c>
      <c r="Y94" s="14">
        <v>4</v>
      </c>
      <c r="Z94" s="14">
        <f>SUM(T94:Y94)</f>
        <v>178</v>
      </c>
      <c r="AA94" s="14">
        <v>2020</v>
      </c>
    </row>
    <row r="95" spans="1:27" s="6" customFormat="1" ht="45" x14ac:dyDescent="0.25">
      <c r="A95" s="55">
        <v>0</v>
      </c>
      <c r="B95" s="55">
        <v>2</v>
      </c>
      <c r="C95" s="55">
        <v>0</v>
      </c>
      <c r="D95" s="55">
        <v>0</v>
      </c>
      <c r="E95" s="55">
        <v>4</v>
      </c>
      <c r="F95" s="55">
        <v>1</v>
      </c>
      <c r="G95" s="55">
        <v>2</v>
      </c>
      <c r="H95" s="55">
        <v>1</v>
      </c>
      <c r="I95" s="55">
        <v>0</v>
      </c>
      <c r="J95" s="55">
        <v>2</v>
      </c>
      <c r="K95" s="55">
        <v>0</v>
      </c>
      <c r="L95" s="55">
        <v>1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39" t="s">
        <v>113</v>
      </c>
      <c r="S95" s="14" t="s">
        <v>20</v>
      </c>
      <c r="T95" s="25">
        <v>2274</v>
      </c>
      <c r="U95" s="25">
        <v>1776</v>
      </c>
      <c r="V95" s="16">
        <v>1160</v>
      </c>
      <c r="W95" s="16">
        <v>1160</v>
      </c>
      <c r="X95" s="16">
        <v>1160</v>
      </c>
      <c r="Y95" s="16">
        <v>1160</v>
      </c>
      <c r="Z95" s="25">
        <f>SUM(T95:Y95)</f>
        <v>8690</v>
      </c>
      <c r="AA95" s="14">
        <v>2020</v>
      </c>
    </row>
    <row r="96" spans="1:27" s="6" customFormat="1" ht="30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39" t="s">
        <v>114</v>
      </c>
      <c r="S96" s="14" t="s">
        <v>23</v>
      </c>
      <c r="T96" s="14">
        <v>80</v>
      </c>
      <c r="U96" s="14">
        <v>88</v>
      </c>
      <c r="V96" s="14">
        <v>80</v>
      </c>
      <c r="W96" s="14">
        <v>80</v>
      </c>
      <c r="X96" s="14">
        <v>80</v>
      </c>
      <c r="Y96" s="14">
        <v>80</v>
      </c>
      <c r="Z96" s="48">
        <f>SUM(T96:Y96)</f>
        <v>488</v>
      </c>
      <c r="AA96" s="14">
        <v>2020</v>
      </c>
    </row>
    <row r="97" spans="1:27" s="6" customFormat="1" ht="45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36" t="s">
        <v>115</v>
      </c>
      <c r="S97" s="14" t="s">
        <v>23</v>
      </c>
      <c r="T97" s="16">
        <v>800</v>
      </c>
      <c r="U97" s="16">
        <v>478</v>
      </c>
      <c r="V97" s="16">
        <v>100</v>
      </c>
      <c r="W97" s="16">
        <v>100</v>
      </c>
      <c r="X97" s="16">
        <v>90</v>
      </c>
      <c r="Y97" s="16">
        <v>90</v>
      </c>
      <c r="Z97" s="16">
        <f>SUM(T97:Y97)</f>
        <v>1658</v>
      </c>
      <c r="AA97" s="14">
        <v>2020</v>
      </c>
    </row>
    <row r="98" spans="1:27" s="6" customFormat="1" ht="4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36" t="s">
        <v>116</v>
      </c>
      <c r="S98" s="14" t="s">
        <v>22</v>
      </c>
      <c r="T98" s="16">
        <v>100</v>
      </c>
      <c r="U98" s="16">
        <v>100</v>
      </c>
      <c r="V98" s="16">
        <v>100</v>
      </c>
      <c r="W98" s="16">
        <v>100</v>
      </c>
      <c r="X98" s="16">
        <v>100</v>
      </c>
      <c r="Y98" s="16">
        <v>100</v>
      </c>
      <c r="Z98" s="16">
        <v>100</v>
      </c>
      <c r="AA98" s="14">
        <v>2020</v>
      </c>
    </row>
    <row r="99" spans="1:27" s="6" customFormat="1" ht="45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36" t="s">
        <v>131</v>
      </c>
      <c r="S99" s="14" t="s">
        <v>137</v>
      </c>
      <c r="T99" s="16">
        <v>1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4" t="s">
        <v>27</v>
      </c>
      <c r="AA99" s="14">
        <v>2015</v>
      </c>
    </row>
    <row r="100" spans="1:27" s="6" customFormat="1" ht="60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36" t="s">
        <v>117</v>
      </c>
      <c r="S100" s="14" t="s">
        <v>137</v>
      </c>
      <c r="T100" s="14">
        <v>1</v>
      </c>
      <c r="U100" s="14">
        <v>1</v>
      </c>
      <c r="V100" s="14">
        <v>1</v>
      </c>
      <c r="W100" s="14">
        <v>1</v>
      </c>
      <c r="X100" s="14">
        <v>1</v>
      </c>
      <c r="Y100" s="14">
        <v>1</v>
      </c>
      <c r="Z100" s="14">
        <v>1</v>
      </c>
      <c r="AA100" s="14">
        <v>2020</v>
      </c>
    </row>
    <row r="101" spans="1:27" s="6" customFormat="1" ht="30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36" t="s">
        <v>118</v>
      </c>
      <c r="S101" s="14" t="s">
        <v>26</v>
      </c>
      <c r="T101" s="14">
        <v>1.2</v>
      </c>
      <c r="U101" s="14">
        <v>0.8</v>
      </c>
      <c r="V101" s="14">
        <v>1</v>
      </c>
      <c r="W101" s="14">
        <v>1</v>
      </c>
      <c r="X101" s="14">
        <v>1</v>
      </c>
      <c r="Y101" s="14">
        <v>1</v>
      </c>
      <c r="Z101" s="14">
        <f>SUM(T101:Y101)</f>
        <v>6</v>
      </c>
      <c r="AA101" s="14">
        <v>2020</v>
      </c>
    </row>
    <row r="102" spans="1:27" s="6" customFormat="1" ht="30" x14ac:dyDescent="0.25">
      <c r="A102" s="54">
        <v>0</v>
      </c>
      <c r="B102" s="54">
        <v>2</v>
      </c>
      <c r="C102" s="54">
        <v>0</v>
      </c>
      <c r="D102" s="54">
        <v>0</v>
      </c>
      <c r="E102" s="54">
        <v>4</v>
      </c>
      <c r="F102" s="54">
        <v>1</v>
      </c>
      <c r="G102" s="54">
        <v>2</v>
      </c>
      <c r="H102" s="54">
        <v>1</v>
      </c>
      <c r="I102" s="54">
        <v>0</v>
      </c>
      <c r="J102" s="54">
        <v>2</v>
      </c>
      <c r="K102" s="54">
        <v>0</v>
      </c>
      <c r="L102" s="54">
        <v>1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39" t="s">
        <v>119</v>
      </c>
      <c r="S102" s="14" t="s">
        <v>20</v>
      </c>
      <c r="T102" s="14">
        <v>568.4</v>
      </c>
      <c r="U102" s="14">
        <v>2674.5</v>
      </c>
      <c r="V102" s="14">
        <v>0</v>
      </c>
      <c r="W102" s="14">
        <v>0</v>
      </c>
      <c r="X102" s="14">
        <v>0</v>
      </c>
      <c r="Y102" s="14">
        <v>0</v>
      </c>
      <c r="Z102" s="49">
        <f>SUM(T102:Y102)</f>
        <v>3242.9</v>
      </c>
      <c r="AA102" s="14">
        <v>2020</v>
      </c>
    </row>
    <row r="103" spans="1:27" s="6" customFormat="1" ht="81" customHeight="1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39" t="s">
        <v>120</v>
      </c>
      <c r="S103" s="14" t="s">
        <v>26</v>
      </c>
      <c r="T103" s="14">
        <v>138.80000000000001</v>
      </c>
      <c r="U103" s="14">
        <v>92.6</v>
      </c>
      <c r="V103" s="14">
        <v>0</v>
      </c>
      <c r="W103" s="14">
        <v>0</v>
      </c>
      <c r="X103" s="14">
        <v>0</v>
      </c>
      <c r="Y103" s="14">
        <v>0</v>
      </c>
      <c r="Z103" s="14">
        <f>SUM(T103:Y103)</f>
        <v>231.4</v>
      </c>
      <c r="AA103" s="14">
        <v>2020</v>
      </c>
    </row>
    <row r="104" spans="1:27" s="6" customFormat="1" ht="75" customHeight="1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39" t="s">
        <v>121</v>
      </c>
      <c r="S104" s="14" t="s">
        <v>23</v>
      </c>
      <c r="T104" s="16">
        <v>634</v>
      </c>
      <c r="U104" s="16">
        <v>350</v>
      </c>
      <c r="V104" s="16">
        <v>0</v>
      </c>
      <c r="W104" s="16">
        <v>0</v>
      </c>
      <c r="X104" s="16">
        <v>0</v>
      </c>
      <c r="Y104" s="16">
        <v>0</v>
      </c>
      <c r="Z104" s="47">
        <f>SUM(T104:Y104)</f>
        <v>984</v>
      </c>
      <c r="AA104" s="14">
        <v>2020</v>
      </c>
    </row>
    <row r="105" spans="1:27" s="6" customFormat="1" ht="30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36" t="s">
        <v>122</v>
      </c>
      <c r="S105" s="14" t="s">
        <v>23</v>
      </c>
      <c r="T105" s="16">
        <v>400</v>
      </c>
      <c r="U105" s="16">
        <v>200</v>
      </c>
      <c r="V105" s="16">
        <v>100</v>
      </c>
      <c r="W105" s="16">
        <v>100</v>
      </c>
      <c r="X105" s="16">
        <v>100</v>
      </c>
      <c r="Y105" s="16">
        <v>100</v>
      </c>
      <c r="Z105" s="16">
        <f>SUM(T105:Y105)</f>
        <v>1000</v>
      </c>
      <c r="AA105" s="14">
        <v>2020</v>
      </c>
    </row>
    <row r="106" spans="1:27" s="6" customFormat="1" ht="45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36" t="s">
        <v>123</v>
      </c>
      <c r="S106" s="14" t="s">
        <v>137</v>
      </c>
      <c r="T106" s="14">
        <v>1</v>
      </c>
      <c r="U106" s="14">
        <v>1</v>
      </c>
      <c r="V106" s="14">
        <v>1</v>
      </c>
      <c r="W106" s="14">
        <v>1</v>
      </c>
      <c r="X106" s="14">
        <v>1</v>
      </c>
      <c r="Y106" s="14">
        <v>1</v>
      </c>
      <c r="Z106" s="14">
        <v>1</v>
      </c>
      <c r="AA106" s="14">
        <v>2020</v>
      </c>
    </row>
    <row r="107" spans="1:27" s="6" customFormat="1" ht="30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36" t="s">
        <v>124</v>
      </c>
      <c r="S107" s="14" t="s">
        <v>23</v>
      </c>
      <c r="T107" s="14">
        <v>30</v>
      </c>
      <c r="U107" s="14">
        <v>30</v>
      </c>
      <c r="V107" s="14">
        <v>30</v>
      </c>
      <c r="W107" s="14">
        <v>30</v>
      </c>
      <c r="X107" s="14">
        <v>30</v>
      </c>
      <c r="Y107" s="14">
        <v>30</v>
      </c>
      <c r="Z107" s="14">
        <f>SUM(T107:Y107)</f>
        <v>180</v>
      </c>
      <c r="AA107" s="14">
        <v>2020</v>
      </c>
    </row>
    <row r="108" spans="1:27" s="6" customFormat="1" ht="45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39" t="s">
        <v>125</v>
      </c>
      <c r="S108" s="14" t="s">
        <v>23</v>
      </c>
      <c r="T108" s="14">
        <v>10</v>
      </c>
      <c r="U108" s="14">
        <v>10</v>
      </c>
      <c r="V108" s="14">
        <v>10</v>
      </c>
      <c r="W108" s="14">
        <v>10</v>
      </c>
      <c r="X108" s="14">
        <v>10</v>
      </c>
      <c r="Y108" s="14">
        <v>10</v>
      </c>
      <c r="Z108" s="14">
        <f>SUM(T108:Y108)</f>
        <v>60</v>
      </c>
      <c r="AA108" s="14">
        <v>2020</v>
      </c>
    </row>
    <row r="109" spans="1:27" x14ac:dyDescent="0.25">
      <c r="T109" s="31" t="s">
        <v>44</v>
      </c>
      <c r="AA109" s="60" t="s">
        <v>174</v>
      </c>
    </row>
    <row r="111" spans="1:27" ht="36.75" customHeight="1" x14ac:dyDescent="0.3">
      <c r="D111" s="61" t="s">
        <v>171</v>
      </c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S111" s="62" t="s">
        <v>172</v>
      </c>
      <c r="T111" s="61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6" customWidth="1"/>
    <col min="3" max="3" width="13.7109375" style="10" customWidth="1"/>
    <col min="4" max="4" width="47.85546875" style="40" customWidth="1"/>
    <col min="5" max="5" width="26.5703125" style="17" customWidth="1"/>
  </cols>
  <sheetData>
    <row r="1" spans="1:11" x14ac:dyDescent="0.25">
      <c r="D1" s="80" t="s">
        <v>169</v>
      </c>
      <c r="E1" s="80"/>
      <c r="F1" s="20"/>
      <c r="G1" s="20"/>
      <c r="H1" s="20"/>
      <c r="I1" s="20"/>
      <c r="J1" s="20"/>
      <c r="K1" s="20"/>
    </row>
    <row r="2" spans="1:11" x14ac:dyDescent="0.25">
      <c r="D2" s="79" t="s">
        <v>170</v>
      </c>
      <c r="E2" s="79"/>
      <c r="F2" s="20"/>
      <c r="G2" s="20"/>
      <c r="H2" s="20"/>
      <c r="I2" s="20"/>
      <c r="J2" s="20"/>
      <c r="K2" s="20"/>
    </row>
    <row r="3" spans="1:11" x14ac:dyDescent="0.25">
      <c r="B3" s="81" t="s">
        <v>28</v>
      </c>
      <c r="C3" s="81"/>
      <c r="D3" s="81"/>
    </row>
    <row r="4" spans="1:11" x14ac:dyDescent="0.25">
      <c r="B4" s="81" t="s">
        <v>128</v>
      </c>
      <c r="C4" s="81"/>
      <c r="D4" s="81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9" t="s">
        <v>29</v>
      </c>
      <c r="B9" s="22" t="s">
        <v>30</v>
      </c>
      <c r="C9" s="23" t="s">
        <v>5</v>
      </c>
      <c r="D9" s="41" t="s">
        <v>31</v>
      </c>
      <c r="E9" s="24" t="s">
        <v>32</v>
      </c>
    </row>
    <row r="10" spans="1:11" s="3" customFormat="1" ht="14.45" x14ac:dyDescent="0.3">
      <c r="A10" s="2">
        <v>1</v>
      </c>
      <c r="B10" s="7">
        <v>2</v>
      </c>
      <c r="C10" s="12">
        <v>3</v>
      </c>
      <c r="D10" s="42">
        <v>4</v>
      </c>
      <c r="E10" s="18">
        <v>5</v>
      </c>
    </row>
    <row r="11" spans="1:11" x14ac:dyDescent="0.25">
      <c r="A11" s="1"/>
      <c r="B11" s="15" t="s">
        <v>19</v>
      </c>
      <c r="C11" s="12" t="s">
        <v>33</v>
      </c>
      <c r="D11" s="43"/>
      <c r="E11" s="13"/>
    </row>
    <row r="12" spans="1:11" ht="60" customHeight="1" x14ac:dyDescent="0.25">
      <c r="A12" s="1"/>
      <c r="B12" s="8" t="s">
        <v>144</v>
      </c>
      <c r="C12" s="12" t="s">
        <v>33</v>
      </c>
      <c r="D12" s="44" t="s">
        <v>34</v>
      </c>
      <c r="E12" s="21" t="s">
        <v>34</v>
      </c>
    </row>
    <row r="13" spans="1:11" ht="171.75" customHeight="1" x14ac:dyDescent="0.25">
      <c r="A13" s="1">
        <v>1</v>
      </c>
      <c r="B13" s="36" t="s">
        <v>43</v>
      </c>
      <c r="C13" s="12" t="s">
        <v>22</v>
      </c>
      <c r="D13" s="43" t="s">
        <v>146</v>
      </c>
      <c r="E13" s="26" t="s">
        <v>39</v>
      </c>
    </row>
    <row r="14" spans="1:11" ht="60" x14ac:dyDescent="0.25">
      <c r="A14" s="1">
        <v>2</v>
      </c>
      <c r="B14" s="36" t="s">
        <v>45</v>
      </c>
      <c r="C14" s="12" t="s">
        <v>23</v>
      </c>
      <c r="D14" s="45" t="s">
        <v>40</v>
      </c>
      <c r="E14" s="28" t="s">
        <v>35</v>
      </c>
    </row>
    <row r="15" spans="1:11" ht="148.5" customHeight="1" x14ac:dyDescent="0.25">
      <c r="A15" s="1">
        <v>3</v>
      </c>
      <c r="B15" s="36" t="s">
        <v>143</v>
      </c>
      <c r="C15" s="12" t="s">
        <v>22</v>
      </c>
      <c r="D15" s="45" t="s">
        <v>147</v>
      </c>
      <c r="E15" s="28" t="s">
        <v>35</v>
      </c>
    </row>
    <row r="16" spans="1:11" x14ac:dyDescent="0.25">
      <c r="A16" s="1"/>
      <c r="B16" s="37" t="s">
        <v>21</v>
      </c>
      <c r="C16" s="12" t="s">
        <v>33</v>
      </c>
      <c r="D16" s="44" t="s">
        <v>34</v>
      </c>
      <c r="E16" s="27" t="s">
        <v>34</v>
      </c>
    </row>
    <row r="17" spans="1:5" ht="30" x14ac:dyDescent="0.25">
      <c r="A17" s="1"/>
      <c r="B17" s="38" t="s">
        <v>46</v>
      </c>
      <c r="C17" s="12" t="s">
        <v>33</v>
      </c>
      <c r="D17" s="44" t="s">
        <v>34</v>
      </c>
      <c r="E17" s="27" t="s">
        <v>34</v>
      </c>
    </row>
    <row r="18" spans="1:5" ht="168" customHeight="1" x14ac:dyDescent="0.25">
      <c r="A18" s="1">
        <v>4</v>
      </c>
      <c r="B18" s="39" t="s">
        <v>47</v>
      </c>
      <c r="C18" s="14" t="s">
        <v>22</v>
      </c>
      <c r="D18" s="43" t="s">
        <v>148</v>
      </c>
      <c r="E18" s="26" t="s">
        <v>39</v>
      </c>
    </row>
    <row r="19" spans="1:5" ht="30" x14ac:dyDescent="0.25">
      <c r="A19" s="1"/>
      <c r="B19" s="36" t="s">
        <v>48</v>
      </c>
      <c r="C19" s="12" t="s">
        <v>33</v>
      </c>
      <c r="D19" s="44" t="s">
        <v>34</v>
      </c>
      <c r="E19" s="27" t="s">
        <v>34</v>
      </c>
    </row>
    <row r="20" spans="1:5" ht="135" x14ac:dyDescent="0.25">
      <c r="A20" s="1">
        <v>5</v>
      </c>
      <c r="B20" s="36" t="s">
        <v>49</v>
      </c>
      <c r="C20" s="12" t="s">
        <v>22</v>
      </c>
      <c r="D20" s="43" t="s">
        <v>149</v>
      </c>
      <c r="E20" s="28" t="s">
        <v>35</v>
      </c>
    </row>
    <row r="21" spans="1:5" ht="45" x14ac:dyDescent="0.25">
      <c r="A21" s="1">
        <v>6</v>
      </c>
      <c r="B21" s="36" t="s">
        <v>50</v>
      </c>
      <c r="C21" s="12" t="s">
        <v>23</v>
      </c>
      <c r="D21" s="45" t="s">
        <v>40</v>
      </c>
      <c r="E21" s="28" t="s">
        <v>35</v>
      </c>
    </row>
    <row r="22" spans="1:5" ht="45" x14ac:dyDescent="0.25">
      <c r="A22" s="1"/>
      <c r="B22" s="39" t="s">
        <v>51</v>
      </c>
      <c r="C22" s="12" t="s">
        <v>33</v>
      </c>
      <c r="D22" s="44" t="s">
        <v>34</v>
      </c>
      <c r="E22" s="27" t="s">
        <v>34</v>
      </c>
    </row>
    <row r="23" spans="1:5" ht="30" x14ac:dyDescent="0.25">
      <c r="A23" s="1">
        <v>7</v>
      </c>
      <c r="B23" s="36" t="s">
        <v>52</v>
      </c>
      <c r="C23" s="12" t="s">
        <v>23</v>
      </c>
      <c r="D23" s="45" t="s">
        <v>40</v>
      </c>
      <c r="E23" s="28" t="s">
        <v>35</v>
      </c>
    </row>
    <row r="24" spans="1:5" ht="45" x14ac:dyDescent="0.25">
      <c r="A24" s="1"/>
      <c r="B24" s="36" t="s">
        <v>129</v>
      </c>
      <c r="C24" s="12" t="s">
        <v>33</v>
      </c>
      <c r="D24" s="44" t="s">
        <v>34</v>
      </c>
      <c r="E24" s="27" t="s">
        <v>34</v>
      </c>
    </row>
    <row r="25" spans="1:5" ht="30" x14ac:dyDescent="0.25">
      <c r="A25" s="1">
        <v>8</v>
      </c>
      <c r="B25" s="36" t="s">
        <v>53</v>
      </c>
      <c r="C25" s="12" t="s">
        <v>23</v>
      </c>
      <c r="D25" s="45" t="s">
        <v>40</v>
      </c>
      <c r="E25" s="28" t="s">
        <v>35</v>
      </c>
    </row>
    <row r="26" spans="1:5" ht="30" x14ac:dyDescent="0.25">
      <c r="A26" s="1"/>
      <c r="B26" s="39" t="s">
        <v>130</v>
      </c>
      <c r="C26" s="12" t="s">
        <v>33</v>
      </c>
      <c r="D26" s="44" t="s">
        <v>34</v>
      </c>
      <c r="E26" s="27" t="s">
        <v>34</v>
      </c>
    </row>
    <row r="27" spans="1:5" ht="60" x14ac:dyDescent="0.25">
      <c r="A27" s="1">
        <v>9</v>
      </c>
      <c r="B27" s="36" t="s">
        <v>54</v>
      </c>
      <c r="C27" s="1" t="s">
        <v>23</v>
      </c>
      <c r="D27" s="45" t="s">
        <v>40</v>
      </c>
      <c r="E27" s="28" t="s">
        <v>35</v>
      </c>
    </row>
    <row r="28" spans="1:5" s="11" customFormat="1" ht="30" x14ac:dyDescent="0.25">
      <c r="A28" s="12">
        <v>10</v>
      </c>
      <c r="B28" s="39" t="s">
        <v>55</v>
      </c>
      <c r="C28" s="12" t="s">
        <v>23</v>
      </c>
      <c r="D28" s="45" t="s">
        <v>40</v>
      </c>
      <c r="E28" s="28" t="s">
        <v>35</v>
      </c>
    </row>
    <row r="29" spans="1:5" ht="45" x14ac:dyDescent="0.25">
      <c r="A29" s="1"/>
      <c r="B29" s="37" t="s">
        <v>56</v>
      </c>
      <c r="C29" s="12" t="s">
        <v>33</v>
      </c>
      <c r="D29" s="44" t="s">
        <v>34</v>
      </c>
      <c r="E29" s="27" t="s">
        <v>34</v>
      </c>
    </row>
    <row r="30" spans="1:5" ht="176.25" customHeight="1" x14ac:dyDescent="0.25">
      <c r="A30" s="1">
        <v>11</v>
      </c>
      <c r="B30" s="39" t="s">
        <v>57</v>
      </c>
      <c r="C30" s="12" t="s">
        <v>22</v>
      </c>
      <c r="D30" s="43" t="s">
        <v>145</v>
      </c>
      <c r="E30" s="26" t="s">
        <v>39</v>
      </c>
    </row>
    <row r="31" spans="1:5" ht="191.25" customHeight="1" x14ac:dyDescent="0.25">
      <c r="A31" s="1">
        <v>12</v>
      </c>
      <c r="B31" s="39" t="s">
        <v>58</v>
      </c>
      <c r="C31" s="12" t="s">
        <v>22</v>
      </c>
      <c r="D31" s="43" t="s">
        <v>150</v>
      </c>
      <c r="E31" s="26" t="s">
        <v>39</v>
      </c>
    </row>
    <row r="32" spans="1:5" ht="45" x14ac:dyDescent="0.25">
      <c r="A32" s="1"/>
      <c r="B32" s="39" t="s">
        <v>59</v>
      </c>
      <c r="C32" s="12" t="s">
        <v>33</v>
      </c>
      <c r="D32" s="44" t="s">
        <v>34</v>
      </c>
      <c r="E32" s="27" t="s">
        <v>34</v>
      </c>
    </row>
    <row r="33" spans="1:5" ht="30" x14ac:dyDescent="0.25">
      <c r="A33" s="1">
        <v>13</v>
      </c>
      <c r="B33" s="36" t="s">
        <v>60</v>
      </c>
      <c r="C33" s="12" t="s">
        <v>23</v>
      </c>
      <c r="D33" s="45" t="s">
        <v>40</v>
      </c>
      <c r="E33" s="28" t="s">
        <v>35</v>
      </c>
    </row>
    <row r="34" spans="1:5" ht="47.25" customHeight="1" x14ac:dyDescent="0.25">
      <c r="A34" s="1">
        <v>14</v>
      </c>
      <c r="B34" s="36" t="s">
        <v>61</v>
      </c>
      <c r="C34" s="12" t="s">
        <v>23</v>
      </c>
      <c r="D34" s="45" t="s">
        <v>40</v>
      </c>
      <c r="E34" s="28" t="s">
        <v>35</v>
      </c>
    </row>
    <row r="35" spans="1:5" ht="123" customHeight="1" x14ac:dyDescent="0.25">
      <c r="A35" s="1">
        <v>15</v>
      </c>
      <c r="B35" s="39" t="s">
        <v>62</v>
      </c>
      <c r="C35" s="12" t="s">
        <v>24</v>
      </c>
      <c r="D35" s="43" t="s">
        <v>151</v>
      </c>
      <c r="E35" s="28" t="s">
        <v>35</v>
      </c>
    </row>
    <row r="36" spans="1:5" ht="62.25" customHeight="1" x14ac:dyDescent="0.25">
      <c r="A36" s="1"/>
      <c r="B36" s="39" t="s">
        <v>63</v>
      </c>
      <c r="C36" s="12" t="s">
        <v>33</v>
      </c>
      <c r="D36" s="44" t="s">
        <v>34</v>
      </c>
      <c r="E36" s="27" t="s">
        <v>34</v>
      </c>
    </row>
    <row r="37" spans="1:5" ht="75" x14ac:dyDescent="0.25">
      <c r="A37" s="1">
        <v>16</v>
      </c>
      <c r="B37" s="39" t="s">
        <v>64</v>
      </c>
      <c r="C37" s="1" t="s">
        <v>23</v>
      </c>
      <c r="D37" s="45" t="s">
        <v>40</v>
      </c>
      <c r="E37" s="28" t="s">
        <v>36</v>
      </c>
    </row>
    <row r="38" spans="1:5" ht="61.5" customHeight="1" x14ac:dyDescent="0.25">
      <c r="A38" s="1">
        <v>17</v>
      </c>
      <c r="B38" s="39" t="s">
        <v>65</v>
      </c>
      <c r="C38" s="1" t="s">
        <v>23</v>
      </c>
      <c r="D38" s="45" t="s">
        <v>40</v>
      </c>
      <c r="E38" s="28" t="s">
        <v>37</v>
      </c>
    </row>
    <row r="39" spans="1:5" ht="52.5" customHeight="1" x14ac:dyDescent="0.25">
      <c r="A39" s="1"/>
      <c r="B39" s="39" t="s">
        <v>66</v>
      </c>
      <c r="C39" s="12" t="s">
        <v>33</v>
      </c>
      <c r="D39" s="44" t="s">
        <v>34</v>
      </c>
      <c r="E39" s="27" t="s">
        <v>34</v>
      </c>
    </row>
    <row r="40" spans="1:5" ht="45" x14ac:dyDescent="0.25">
      <c r="A40" s="1">
        <v>18</v>
      </c>
      <c r="B40" s="36" t="s">
        <v>67</v>
      </c>
      <c r="C40" s="12" t="s">
        <v>23</v>
      </c>
      <c r="D40" s="45" t="s">
        <v>40</v>
      </c>
      <c r="E40" s="28" t="s">
        <v>35</v>
      </c>
    </row>
    <row r="41" spans="1:5" ht="51.75" customHeight="1" x14ac:dyDescent="0.25">
      <c r="A41" s="1"/>
      <c r="B41" s="36" t="s">
        <v>68</v>
      </c>
      <c r="C41" s="12" t="s">
        <v>33</v>
      </c>
      <c r="D41" s="44" t="s">
        <v>34</v>
      </c>
      <c r="E41" s="27" t="s">
        <v>34</v>
      </c>
    </row>
    <row r="42" spans="1:5" ht="246" customHeight="1" x14ac:dyDescent="0.25">
      <c r="A42" s="1">
        <v>19</v>
      </c>
      <c r="B42" s="39" t="s">
        <v>132</v>
      </c>
      <c r="C42" s="12" t="s">
        <v>22</v>
      </c>
      <c r="D42" s="45" t="s">
        <v>152</v>
      </c>
      <c r="E42" s="28" t="s">
        <v>35</v>
      </c>
    </row>
    <row r="43" spans="1:5" ht="46.5" customHeight="1" x14ac:dyDescent="0.25">
      <c r="A43" s="1"/>
      <c r="B43" s="39" t="s">
        <v>69</v>
      </c>
      <c r="C43" s="12" t="s">
        <v>33</v>
      </c>
      <c r="D43" s="44" t="s">
        <v>34</v>
      </c>
      <c r="E43" s="27" t="s">
        <v>34</v>
      </c>
    </row>
    <row r="44" spans="1:5" ht="150" customHeight="1" x14ac:dyDescent="0.25">
      <c r="A44" s="1">
        <v>20</v>
      </c>
      <c r="B44" s="39" t="s">
        <v>70</v>
      </c>
      <c r="C44" s="12" t="s">
        <v>22</v>
      </c>
      <c r="D44" s="43" t="s">
        <v>153</v>
      </c>
      <c r="E44" s="28" t="s">
        <v>35</v>
      </c>
    </row>
    <row r="45" spans="1:5" ht="30" x14ac:dyDescent="0.25">
      <c r="A45" s="1">
        <v>21</v>
      </c>
      <c r="B45" s="39" t="s">
        <v>134</v>
      </c>
      <c r="C45" s="12" t="s">
        <v>23</v>
      </c>
      <c r="D45" s="45" t="s">
        <v>40</v>
      </c>
      <c r="E45" s="28" t="s">
        <v>35</v>
      </c>
    </row>
    <row r="46" spans="1:5" ht="75" x14ac:dyDescent="0.25">
      <c r="A46" s="1"/>
      <c r="B46" s="39" t="s">
        <v>71</v>
      </c>
      <c r="C46" s="12" t="s">
        <v>33</v>
      </c>
      <c r="D46" s="44" t="s">
        <v>34</v>
      </c>
      <c r="E46" s="27" t="s">
        <v>34</v>
      </c>
    </row>
    <row r="47" spans="1:5" ht="30" x14ac:dyDescent="0.25">
      <c r="A47" s="1">
        <v>22</v>
      </c>
      <c r="B47" s="36" t="s">
        <v>72</v>
      </c>
      <c r="C47" s="12" t="s">
        <v>23</v>
      </c>
      <c r="D47" s="45" t="s">
        <v>42</v>
      </c>
      <c r="E47" s="28" t="s">
        <v>35</v>
      </c>
    </row>
    <row r="48" spans="1:5" ht="135" x14ac:dyDescent="0.25">
      <c r="A48" s="1">
        <v>23</v>
      </c>
      <c r="B48" s="36" t="s">
        <v>73</v>
      </c>
      <c r="C48" s="12" t="s">
        <v>20</v>
      </c>
      <c r="D48" s="43" t="s">
        <v>154</v>
      </c>
      <c r="E48" s="28" t="s">
        <v>35</v>
      </c>
    </row>
    <row r="49" spans="1:5" ht="68.25" customHeight="1" x14ac:dyDescent="0.25">
      <c r="A49" s="1"/>
      <c r="B49" s="36" t="s">
        <v>74</v>
      </c>
      <c r="C49" s="12" t="s">
        <v>33</v>
      </c>
      <c r="D49" s="44" t="s">
        <v>34</v>
      </c>
      <c r="E49" s="27" t="s">
        <v>34</v>
      </c>
    </row>
    <row r="50" spans="1:5" ht="45" x14ac:dyDescent="0.25">
      <c r="A50" s="1">
        <v>24</v>
      </c>
      <c r="B50" s="36" t="s">
        <v>75</v>
      </c>
      <c r="C50" s="4" t="s">
        <v>23</v>
      </c>
      <c r="D50" s="45" t="s">
        <v>40</v>
      </c>
      <c r="E50" s="28" t="s">
        <v>35</v>
      </c>
    </row>
    <row r="51" spans="1:5" ht="60" x14ac:dyDescent="0.25">
      <c r="A51" s="1"/>
      <c r="B51" s="39" t="s">
        <v>76</v>
      </c>
      <c r="C51" s="12" t="s">
        <v>33</v>
      </c>
      <c r="D51" s="44" t="s">
        <v>34</v>
      </c>
      <c r="E51" s="27" t="s">
        <v>34</v>
      </c>
    </row>
    <row r="52" spans="1:5" ht="45" x14ac:dyDescent="0.25">
      <c r="A52" s="1">
        <v>25</v>
      </c>
      <c r="B52" s="36" t="s">
        <v>135</v>
      </c>
      <c r="C52" s="12" t="s">
        <v>23</v>
      </c>
      <c r="D52" s="45" t="s">
        <v>40</v>
      </c>
      <c r="E52" s="28" t="s">
        <v>35</v>
      </c>
    </row>
    <row r="53" spans="1:5" ht="225" x14ac:dyDescent="0.25">
      <c r="A53" s="1">
        <v>26</v>
      </c>
      <c r="B53" s="36" t="s">
        <v>136</v>
      </c>
      <c r="C53" s="12" t="s">
        <v>22</v>
      </c>
      <c r="D53" s="45" t="s">
        <v>155</v>
      </c>
      <c r="E53" s="28" t="s">
        <v>35</v>
      </c>
    </row>
    <row r="54" spans="1:5" ht="66" customHeight="1" x14ac:dyDescent="0.25">
      <c r="A54" s="1"/>
      <c r="B54" s="39" t="s">
        <v>77</v>
      </c>
      <c r="C54" s="12" t="s">
        <v>33</v>
      </c>
      <c r="D54" s="44" t="s">
        <v>34</v>
      </c>
      <c r="E54" s="27" t="s">
        <v>34</v>
      </c>
    </row>
    <row r="55" spans="1:5" ht="45" x14ac:dyDescent="0.25">
      <c r="A55" s="1">
        <v>27</v>
      </c>
      <c r="B55" s="36" t="s">
        <v>78</v>
      </c>
      <c r="C55" s="12" t="s">
        <v>23</v>
      </c>
      <c r="D55" s="45" t="s">
        <v>40</v>
      </c>
      <c r="E55" s="28" t="s">
        <v>35</v>
      </c>
    </row>
    <row r="56" spans="1:5" ht="45" x14ac:dyDescent="0.25">
      <c r="A56" s="1">
        <v>28</v>
      </c>
      <c r="B56" s="36" t="s">
        <v>79</v>
      </c>
      <c r="C56" s="12" t="s">
        <v>23</v>
      </c>
      <c r="D56" s="45" t="s">
        <v>40</v>
      </c>
      <c r="E56" s="28" t="s">
        <v>35</v>
      </c>
    </row>
    <row r="57" spans="1:5" ht="30" x14ac:dyDescent="0.25">
      <c r="A57" s="1">
        <v>29</v>
      </c>
      <c r="B57" s="36" t="s">
        <v>80</v>
      </c>
      <c r="C57" s="12" t="s">
        <v>23</v>
      </c>
      <c r="D57" s="45" t="s">
        <v>40</v>
      </c>
      <c r="E57" s="28" t="s">
        <v>35</v>
      </c>
    </row>
    <row r="58" spans="1:5" ht="30" x14ac:dyDescent="0.25">
      <c r="A58" s="1">
        <v>30</v>
      </c>
      <c r="B58" s="36" t="s">
        <v>81</v>
      </c>
      <c r="C58" s="12" t="s">
        <v>23</v>
      </c>
      <c r="D58" s="45" t="s">
        <v>40</v>
      </c>
      <c r="E58" s="28" t="s">
        <v>35</v>
      </c>
    </row>
    <row r="59" spans="1:5" ht="30" x14ac:dyDescent="0.25">
      <c r="A59" s="1">
        <v>31</v>
      </c>
      <c r="B59" s="36" t="s">
        <v>82</v>
      </c>
      <c r="C59" s="12" t="s">
        <v>23</v>
      </c>
      <c r="D59" s="45" t="s">
        <v>40</v>
      </c>
      <c r="E59" s="28" t="s">
        <v>35</v>
      </c>
    </row>
    <row r="60" spans="1:5" ht="30" x14ac:dyDescent="0.25">
      <c r="A60" s="1">
        <v>32</v>
      </c>
      <c r="B60" s="36" t="s">
        <v>138</v>
      </c>
      <c r="C60" s="12" t="s">
        <v>23</v>
      </c>
      <c r="D60" s="52" t="s">
        <v>40</v>
      </c>
      <c r="E60" s="28" t="s">
        <v>35</v>
      </c>
    </row>
    <row r="61" spans="1:5" ht="30" x14ac:dyDescent="0.25">
      <c r="A61" s="1">
        <v>33</v>
      </c>
      <c r="B61" s="36" t="s">
        <v>167</v>
      </c>
      <c r="C61" s="12" t="s">
        <v>23</v>
      </c>
      <c r="D61" s="52" t="s">
        <v>40</v>
      </c>
      <c r="E61" s="28" t="s">
        <v>35</v>
      </c>
    </row>
    <row r="62" spans="1:5" ht="45" x14ac:dyDescent="0.25">
      <c r="A62" s="1">
        <v>34</v>
      </c>
      <c r="B62" s="36" t="s">
        <v>168</v>
      </c>
      <c r="C62" s="12" t="s">
        <v>23</v>
      </c>
      <c r="D62" s="52" t="s">
        <v>40</v>
      </c>
      <c r="E62" s="28" t="s">
        <v>35</v>
      </c>
    </row>
    <row r="63" spans="1:5" ht="90" x14ac:dyDescent="0.25">
      <c r="A63" s="1"/>
      <c r="B63" s="37" t="s">
        <v>83</v>
      </c>
      <c r="C63" s="12" t="s">
        <v>33</v>
      </c>
      <c r="D63" s="44" t="s">
        <v>34</v>
      </c>
      <c r="E63" s="27" t="s">
        <v>34</v>
      </c>
    </row>
    <row r="64" spans="1:5" ht="180" x14ac:dyDescent="0.25">
      <c r="A64" s="1">
        <v>35</v>
      </c>
      <c r="B64" s="39" t="s">
        <v>84</v>
      </c>
      <c r="C64" s="12" t="s">
        <v>22</v>
      </c>
      <c r="D64" s="43" t="s">
        <v>156</v>
      </c>
      <c r="E64" s="26" t="s">
        <v>39</v>
      </c>
    </row>
    <row r="65" spans="1:5" ht="180" x14ac:dyDescent="0.25">
      <c r="A65" s="1">
        <v>36</v>
      </c>
      <c r="B65" s="36" t="s">
        <v>85</v>
      </c>
      <c r="C65" s="12" t="s">
        <v>22</v>
      </c>
      <c r="D65" s="43" t="s">
        <v>157</v>
      </c>
      <c r="E65" s="26" t="s">
        <v>39</v>
      </c>
    </row>
    <row r="66" spans="1:5" ht="45" x14ac:dyDescent="0.25">
      <c r="A66" s="1"/>
      <c r="B66" s="36" t="s">
        <v>86</v>
      </c>
      <c r="C66" s="12" t="s">
        <v>33</v>
      </c>
      <c r="D66" s="44" t="s">
        <v>34</v>
      </c>
      <c r="E66" s="27" t="s">
        <v>34</v>
      </c>
    </row>
    <row r="67" spans="1:5" ht="30" x14ac:dyDescent="0.25">
      <c r="A67" s="1">
        <v>37</v>
      </c>
      <c r="B67" s="36" t="s">
        <v>87</v>
      </c>
      <c r="C67" s="12" t="s">
        <v>23</v>
      </c>
      <c r="D67" s="45" t="s">
        <v>40</v>
      </c>
      <c r="E67" s="28" t="s">
        <v>35</v>
      </c>
    </row>
    <row r="68" spans="1:5" ht="46.5" customHeight="1" x14ac:dyDescent="0.25">
      <c r="A68" s="1"/>
      <c r="B68" s="36" t="s">
        <v>88</v>
      </c>
      <c r="C68" s="12" t="s">
        <v>33</v>
      </c>
      <c r="D68" s="44" t="s">
        <v>34</v>
      </c>
      <c r="E68" s="27" t="s">
        <v>34</v>
      </c>
    </row>
    <row r="69" spans="1:5" ht="46.5" customHeight="1" x14ac:dyDescent="0.25">
      <c r="A69" s="1">
        <v>38</v>
      </c>
      <c r="B69" s="36" t="s">
        <v>89</v>
      </c>
      <c r="C69" s="12" t="s">
        <v>23</v>
      </c>
      <c r="D69" s="45" t="s">
        <v>40</v>
      </c>
      <c r="E69" s="28" t="s">
        <v>35</v>
      </c>
    </row>
    <row r="70" spans="1:5" ht="75" x14ac:dyDescent="0.25">
      <c r="A70" s="1"/>
      <c r="B70" s="39" t="s">
        <v>90</v>
      </c>
      <c r="C70" s="12" t="s">
        <v>33</v>
      </c>
      <c r="D70" s="44" t="s">
        <v>34</v>
      </c>
      <c r="E70" s="27" t="s">
        <v>34</v>
      </c>
    </row>
    <row r="71" spans="1:5" ht="135" x14ac:dyDescent="0.25">
      <c r="A71" s="1">
        <v>39</v>
      </c>
      <c r="B71" s="36" t="s">
        <v>91</v>
      </c>
      <c r="C71" s="12" t="s">
        <v>22</v>
      </c>
      <c r="D71" s="43" t="s">
        <v>166</v>
      </c>
      <c r="E71" s="28" t="s">
        <v>35</v>
      </c>
    </row>
    <row r="72" spans="1:5" ht="135" x14ac:dyDescent="0.25">
      <c r="A72" s="1">
        <v>40</v>
      </c>
      <c r="B72" s="36" t="s">
        <v>92</v>
      </c>
      <c r="C72" s="12" t="s">
        <v>22</v>
      </c>
      <c r="D72" s="43" t="s">
        <v>158</v>
      </c>
      <c r="E72" s="28" t="s">
        <v>35</v>
      </c>
    </row>
    <row r="73" spans="1:5" ht="45" x14ac:dyDescent="0.25">
      <c r="A73" s="1"/>
      <c r="B73" s="36" t="s">
        <v>93</v>
      </c>
      <c r="C73" s="12" t="s">
        <v>33</v>
      </c>
      <c r="D73" s="44" t="s">
        <v>34</v>
      </c>
      <c r="E73" s="27" t="s">
        <v>34</v>
      </c>
    </row>
    <row r="74" spans="1:5" ht="150" x14ac:dyDescent="0.25">
      <c r="A74" s="1">
        <v>41</v>
      </c>
      <c r="B74" s="36" t="s">
        <v>94</v>
      </c>
      <c r="C74" s="12" t="s">
        <v>22</v>
      </c>
      <c r="D74" s="46" t="s">
        <v>159</v>
      </c>
      <c r="E74" s="28" t="s">
        <v>35</v>
      </c>
    </row>
    <row r="75" spans="1:5" ht="60" x14ac:dyDescent="0.25">
      <c r="A75" s="1"/>
      <c r="B75" s="36" t="s">
        <v>95</v>
      </c>
      <c r="C75" s="12" t="s">
        <v>33</v>
      </c>
      <c r="D75" s="44" t="s">
        <v>34</v>
      </c>
      <c r="E75" s="27" t="s">
        <v>34</v>
      </c>
    </row>
    <row r="76" spans="1:5" ht="165" x14ac:dyDescent="0.25">
      <c r="A76" s="1">
        <v>42</v>
      </c>
      <c r="B76" s="36" t="s">
        <v>96</v>
      </c>
      <c r="C76" s="12" t="s">
        <v>22</v>
      </c>
      <c r="D76" s="43" t="s">
        <v>160</v>
      </c>
      <c r="E76" s="28" t="s">
        <v>35</v>
      </c>
    </row>
    <row r="77" spans="1:5" ht="150" x14ac:dyDescent="0.25">
      <c r="A77" s="1">
        <v>43</v>
      </c>
      <c r="B77" s="36" t="s">
        <v>97</v>
      </c>
      <c r="C77" s="12" t="s">
        <v>22</v>
      </c>
      <c r="D77" s="46" t="s">
        <v>161</v>
      </c>
      <c r="E77" s="28" t="s">
        <v>35</v>
      </c>
    </row>
    <row r="78" spans="1:5" s="9" customFormat="1" ht="66" customHeight="1" x14ac:dyDescent="0.25">
      <c r="A78" s="1"/>
      <c r="B78" s="39" t="s">
        <v>98</v>
      </c>
      <c r="C78" s="12" t="s">
        <v>33</v>
      </c>
      <c r="D78" s="44" t="s">
        <v>34</v>
      </c>
      <c r="E78" s="27" t="s">
        <v>34</v>
      </c>
    </row>
    <row r="79" spans="1:5" s="9" customFormat="1" ht="45" x14ac:dyDescent="0.25">
      <c r="A79" s="4">
        <v>44</v>
      </c>
      <c r="B79" s="36" t="s">
        <v>99</v>
      </c>
      <c r="C79" s="14" t="s">
        <v>23</v>
      </c>
      <c r="D79" s="45" t="s">
        <v>41</v>
      </c>
      <c r="E79" s="28" t="s">
        <v>35</v>
      </c>
    </row>
    <row r="80" spans="1:5" ht="32.25" customHeight="1" x14ac:dyDescent="0.25">
      <c r="A80" s="1"/>
      <c r="B80" s="37" t="s">
        <v>25</v>
      </c>
      <c r="C80" s="12" t="s">
        <v>33</v>
      </c>
      <c r="D80" s="44" t="s">
        <v>34</v>
      </c>
      <c r="E80" s="27" t="s">
        <v>34</v>
      </c>
    </row>
    <row r="81" spans="1:5" ht="30" x14ac:dyDescent="0.25">
      <c r="A81" s="1"/>
      <c r="B81" s="37" t="s">
        <v>100</v>
      </c>
      <c r="C81" s="12" t="s">
        <v>33</v>
      </c>
      <c r="D81" s="44" t="s">
        <v>34</v>
      </c>
      <c r="E81" s="27" t="s">
        <v>34</v>
      </c>
    </row>
    <row r="82" spans="1:5" ht="174.75" customHeight="1" x14ac:dyDescent="0.25">
      <c r="A82" s="1">
        <v>45</v>
      </c>
      <c r="B82" s="36" t="s">
        <v>101</v>
      </c>
      <c r="C82" s="12" t="s">
        <v>22</v>
      </c>
      <c r="D82" s="43" t="s">
        <v>162</v>
      </c>
      <c r="E82" s="26" t="s">
        <v>39</v>
      </c>
    </row>
    <row r="83" spans="1:5" ht="153.75" customHeight="1" x14ac:dyDescent="0.25">
      <c r="A83" s="1">
        <v>46</v>
      </c>
      <c r="B83" s="36" t="s">
        <v>102</v>
      </c>
      <c r="C83" s="12" t="s">
        <v>22</v>
      </c>
      <c r="D83" s="43" t="s">
        <v>163</v>
      </c>
      <c r="E83" s="26" t="s">
        <v>39</v>
      </c>
    </row>
    <row r="84" spans="1:5" ht="45" x14ac:dyDescent="0.25">
      <c r="A84" s="1"/>
      <c r="B84" s="39" t="s">
        <v>103</v>
      </c>
      <c r="C84" s="12" t="s">
        <v>33</v>
      </c>
      <c r="D84" s="44" t="s">
        <v>34</v>
      </c>
      <c r="E84" s="27" t="s">
        <v>34</v>
      </c>
    </row>
    <row r="85" spans="1:5" ht="45" x14ac:dyDescent="0.25">
      <c r="A85" s="1">
        <v>47</v>
      </c>
      <c r="B85" s="36" t="s">
        <v>104</v>
      </c>
      <c r="C85" s="12" t="s">
        <v>23</v>
      </c>
      <c r="D85" s="45" t="s">
        <v>42</v>
      </c>
      <c r="E85" s="28" t="s">
        <v>35</v>
      </c>
    </row>
    <row r="86" spans="1:5" ht="45" x14ac:dyDescent="0.25">
      <c r="A86" s="1">
        <v>48</v>
      </c>
      <c r="B86" s="36" t="s">
        <v>105</v>
      </c>
      <c r="C86" s="12" t="s">
        <v>23</v>
      </c>
      <c r="D86" s="45" t="s">
        <v>40</v>
      </c>
      <c r="E86" s="28" t="s">
        <v>35</v>
      </c>
    </row>
    <row r="87" spans="1:5" ht="60" x14ac:dyDescent="0.25">
      <c r="A87" s="1"/>
      <c r="B87" s="36" t="s">
        <v>106</v>
      </c>
      <c r="C87" s="12" t="s">
        <v>33</v>
      </c>
      <c r="D87" s="44" t="s">
        <v>34</v>
      </c>
      <c r="E87" s="27" t="s">
        <v>34</v>
      </c>
    </row>
    <row r="88" spans="1:5" ht="135" x14ac:dyDescent="0.25">
      <c r="A88" s="1">
        <v>49</v>
      </c>
      <c r="B88" s="36" t="s">
        <v>107</v>
      </c>
      <c r="C88" s="4" t="s">
        <v>22</v>
      </c>
      <c r="D88" s="43" t="s">
        <v>164</v>
      </c>
      <c r="E88" s="28" t="s">
        <v>35</v>
      </c>
    </row>
    <row r="89" spans="1:5" ht="30" x14ac:dyDescent="0.25">
      <c r="A89" s="1"/>
      <c r="B89" s="36" t="s">
        <v>108</v>
      </c>
      <c r="C89" s="12" t="s">
        <v>33</v>
      </c>
      <c r="D89" s="44" t="s">
        <v>34</v>
      </c>
      <c r="E89" s="27" t="s">
        <v>34</v>
      </c>
    </row>
    <row r="90" spans="1:5" ht="30" x14ac:dyDescent="0.25">
      <c r="A90" s="1">
        <v>50</v>
      </c>
      <c r="B90" s="36" t="s">
        <v>109</v>
      </c>
      <c r="C90" s="12" t="s">
        <v>26</v>
      </c>
      <c r="D90" s="43" t="s">
        <v>41</v>
      </c>
      <c r="E90" s="28" t="s">
        <v>35</v>
      </c>
    </row>
    <row r="91" spans="1:5" ht="30" x14ac:dyDescent="0.25">
      <c r="A91" s="1">
        <v>51</v>
      </c>
      <c r="B91" s="36" t="s">
        <v>110</v>
      </c>
      <c r="C91" s="12" t="s">
        <v>26</v>
      </c>
      <c r="D91" s="43" t="s">
        <v>41</v>
      </c>
      <c r="E91" s="28" t="s">
        <v>35</v>
      </c>
    </row>
    <row r="92" spans="1:5" ht="60" x14ac:dyDescent="0.25">
      <c r="A92" s="1"/>
      <c r="B92" s="36" t="s">
        <v>111</v>
      </c>
      <c r="C92" s="12" t="s">
        <v>33</v>
      </c>
      <c r="D92" s="44" t="s">
        <v>34</v>
      </c>
      <c r="E92" s="27" t="s">
        <v>34</v>
      </c>
    </row>
    <row r="93" spans="1:5" ht="45" x14ac:dyDescent="0.25">
      <c r="A93" s="1">
        <v>52</v>
      </c>
      <c r="B93" s="39" t="s">
        <v>112</v>
      </c>
      <c r="C93" s="12" t="s">
        <v>26</v>
      </c>
      <c r="D93" s="45" t="s">
        <v>40</v>
      </c>
      <c r="E93" s="28" t="s">
        <v>35</v>
      </c>
    </row>
    <row r="94" spans="1:5" ht="45" x14ac:dyDescent="0.25">
      <c r="A94" s="1"/>
      <c r="B94" s="39" t="s">
        <v>113</v>
      </c>
      <c r="C94" s="12" t="s">
        <v>33</v>
      </c>
      <c r="D94" s="44" t="s">
        <v>34</v>
      </c>
      <c r="E94" s="27" t="s">
        <v>34</v>
      </c>
    </row>
    <row r="95" spans="1:5" ht="30" x14ac:dyDescent="0.25">
      <c r="A95" s="1">
        <v>53</v>
      </c>
      <c r="B95" s="39" t="s">
        <v>114</v>
      </c>
      <c r="C95" s="12" t="s">
        <v>23</v>
      </c>
      <c r="D95" s="45" t="s">
        <v>40</v>
      </c>
      <c r="E95" s="28" t="s">
        <v>35</v>
      </c>
    </row>
    <row r="96" spans="1:5" ht="45" x14ac:dyDescent="0.25">
      <c r="A96" s="1">
        <v>54</v>
      </c>
      <c r="B96" s="36" t="s">
        <v>115</v>
      </c>
      <c r="C96" s="12" t="s">
        <v>23</v>
      </c>
      <c r="D96" s="45" t="s">
        <v>40</v>
      </c>
      <c r="E96" s="28" t="s">
        <v>38</v>
      </c>
    </row>
    <row r="97" spans="1:5" ht="180" x14ac:dyDescent="0.25">
      <c r="A97" s="1">
        <v>55</v>
      </c>
      <c r="B97" s="36" t="s">
        <v>116</v>
      </c>
      <c r="C97" s="12" t="s">
        <v>22</v>
      </c>
      <c r="D97" s="45" t="s">
        <v>165</v>
      </c>
      <c r="E97" s="28" t="s">
        <v>38</v>
      </c>
    </row>
    <row r="98" spans="1:5" ht="45" x14ac:dyDescent="0.25">
      <c r="A98" s="1">
        <v>56</v>
      </c>
      <c r="B98" s="39" t="s">
        <v>131</v>
      </c>
      <c r="C98" s="14" t="s">
        <v>137</v>
      </c>
      <c r="D98" s="45" t="s">
        <v>139</v>
      </c>
      <c r="E98" s="28" t="s">
        <v>35</v>
      </c>
    </row>
    <row r="99" spans="1:5" ht="60" x14ac:dyDescent="0.25">
      <c r="A99" s="1"/>
      <c r="B99" s="36" t="s">
        <v>117</v>
      </c>
      <c r="C99" s="12" t="s">
        <v>33</v>
      </c>
      <c r="D99" s="44" t="s">
        <v>34</v>
      </c>
      <c r="E99" s="27" t="s">
        <v>34</v>
      </c>
    </row>
    <row r="100" spans="1:5" ht="30" x14ac:dyDescent="0.25">
      <c r="A100" s="1">
        <v>57</v>
      </c>
      <c r="B100" s="36" t="s">
        <v>118</v>
      </c>
      <c r="C100" s="12" t="s">
        <v>26</v>
      </c>
      <c r="D100" s="45" t="s">
        <v>40</v>
      </c>
      <c r="E100" s="28" t="s">
        <v>35</v>
      </c>
    </row>
    <row r="101" spans="1:5" ht="30" x14ac:dyDescent="0.25">
      <c r="A101" s="1"/>
      <c r="B101" s="39" t="s">
        <v>119</v>
      </c>
      <c r="C101" s="12" t="s">
        <v>33</v>
      </c>
      <c r="D101" s="44" t="s">
        <v>34</v>
      </c>
      <c r="E101" s="27" t="s">
        <v>34</v>
      </c>
    </row>
    <row r="102" spans="1:5" ht="81" customHeight="1" x14ac:dyDescent="0.25">
      <c r="A102" s="1">
        <v>58</v>
      </c>
      <c r="B102" s="39" t="s">
        <v>120</v>
      </c>
      <c r="C102" s="12" t="s">
        <v>26</v>
      </c>
      <c r="D102" s="45" t="s">
        <v>40</v>
      </c>
      <c r="E102" s="28" t="s">
        <v>35</v>
      </c>
    </row>
    <row r="103" spans="1:5" ht="75" customHeight="1" x14ac:dyDescent="0.25">
      <c r="A103" s="1">
        <v>59</v>
      </c>
      <c r="B103" s="39" t="s">
        <v>121</v>
      </c>
      <c r="C103" s="14" t="s">
        <v>23</v>
      </c>
      <c r="D103" s="45" t="s">
        <v>40</v>
      </c>
      <c r="E103" s="28" t="s">
        <v>35</v>
      </c>
    </row>
    <row r="104" spans="1:5" ht="30" x14ac:dyDescent="0.25">
      <c r="A104" s="1">
        <v>60</v>
      </c>
      <c r="B104" s="36" t="s">
        <v>122</v>
      </c>
      <c r="C104" s="12" t="s">
        <v>23</v>
      </c>
      <c r="D104" s="45" t="s">
        <v>40</v>
      </c>
      <c r="E104" s="28" t="s">
        <v>35</v>
      </c>
    </row>
    <row r="105" spans="1:5" ht="45" x14ac:dyDescent="0.25">
      <c r="A105" s="1"/>
      <c r="B105" s="36" t="s">
        <v>123</v>
      </c>
      <c r="C105" s="12" t="s">
        <v>33</v>
      </c>
      <c r="D105" s="44" t="s">
        <v>34</v>
      </c>
      <c r="E105" s="27" t="s">
        <v>34</v>
      </c>
    </row>
    <row r="106" spans="1:5" ht="30" x14ac:dyDescent="0.25">
      <c r="A106" s="1">
        <v>61</v>
      </c>
      <c r="B106" s="36" t="s">
        <v>124</v>
      </c>
      <c r="C106" s="12" t="s">
        <v>23</v>
      </c>
      <c r="D106" s="45" t="s">
        <v>40</v>
      </c>
      <c r="E106" s="28" t="s">
        <v>35</v>
      </c>
    </row>
    <row r="107" spans="1:5" ht="45" x14ac:dyDescent="0.25">
      <c r="A107" s="1">
        <v>62</v>
      </c>
      <c r="B107" s="39" t="s">
        <v>125</v>
      </c>
      <c r="C107" s="12" t="s">
        <v>23</v>
      </c>
      <c r="D107" s="45" t="s">
        <v>40</v>
      </c>
      <c r="E107" s="28" t="s">
        <v>35</v>
      </c>
    </row>
    <row r="110" spans="1:5" ht="56.25" x14ac:dyDescent="0.3">
      <c r="B110" s="57" t="s">
        <v>171</v>
      </c>
      <c r="D110" s="58" t="s">
        <v>172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inf_maleina</cp:lastModifiedBy>
  <cp:lastPrinted>2016-01-11T12:25:54Z</cp:lastPrinted>
  <dcterms:created xsi:type="dcterms:W3CDTF">2013-08-19T14:17:06Z</dcterms:created>
  <dcterms:modified xsi:type="dcterms:W3CDTF">2016-01-12T14:42:12Z</dcterms:modified>
</cp:coreProperties>
</file>